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66.15.186\latex\linux_memoir\"/>
    </mc:Choice>
  </mc:AlternateContent>
  <xr:revisionPtr revIDLastSave="0" documentId="13_ncr:1_{F30094DF-936E-4080-AE9D-E619F3128F2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Patch Count (total)" sheetId="1" r:id="rId1"/>
    <sheet name="長期傾向" sheetId="12" r:id="rId2"/>
    <sheet name="短期傾向" sheetId="13" r:id="rId3"/>
    <sheet name="Upstream vs. BU" sheetId="14" r:id="rId4"/>
    <sheet name="傭兵vs社員" sheetId="15" r:id="rId5"/>
    <sheet name="現役vs引退" sheetId="1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1" i="1" l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J22" i="1"/>
  <c r="J21" i="1" s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J11" i="1"/>
  <c r="J9" i="1"/>
  <c r="J8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J15" i="1"/>
  <c r="J14" i="1"/>
  <c r="J13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J19" i="1"/>
  <c r="J18" i="1"/>
  <c r="J1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J7" i="1"/>
  <c r="B59" i="1"/>
  <c r="B87" i="1"/>
  <c r="B101" i="1"/>
  <c r="B100" i="1"/>
  <c r="B99" i="1"/>
  <c r="B78" i="1"/>
  <c r="B75" i="1"/>
  <c r="B52" i="1"/>
  <c r="B77" i="1"/>
  <c r="B98" i="1"/>
  <c r="B38" i="1"/>
  <c r="B46" i="1"/>
  <c r="B73" i="1"/>
  <c r="B97" i="1"/>
  <c r="B54" i="1"/>
  <c r="B35" i="1"/>
  <c r="B45" i="1"/>
  <c r="B76" i="1"/>
  <c r="B51" i="1"/>
  <c r="B34" i="1"/>
  <c r="B32" i="1"/>
  <c r="B66" i="1"/>
  <c r="B49" i="1"/>
  <c r="B42" i="1"/>
  <c r="B41" i="1"/>
  <c r="B64" i="1"/>
  <c r="B96" i="1"/>
  <c r="B90" i="1"/>
  <c r="B95" i="1"/>
  <c r="B94" i="1"/>
  <c r="B89" i="1"/>
  <c r="B86" i="1"/>
  <c r="B85" i="1"/>
  <c r="B58" i="1"/>
  <c r="B62" i="1"/>
  <c r="B93" i="1"/>
  <c r="B55" i="1"/>
  <c r="B88" i="1"/>
  <c r="B63" i="1"/>
  <c r="B72" i="1"/>
  <c r="B47" i="1"/>
  <c r="B84" i="1"/>
  <c r="B82" i="1"/>
  <c r="B67" i="1"/>
  <c r="B92" i="1"/>
  <c r="B74" i="1"/>
  <c r="B69" i="1"/>
  <c r="B65" i="1"/>
  <c r="B70" i="1"/>
  <c r="B61" i="1"/>
  <c r="B71" i="1"/>
  <c r="B48" i="1"/>
  <c r="B39" i="1"/>
  <c r="B53" i="1"/>
  <c r="B91" i="1"/>
  <c r="B57" i="1"/>
  <c r="B81" i="1"/>
  <c r="B24" i="1"/>
  <c r="B68" i="1"/>
  <c r="B80" i="1"/>
  <c r="B60" i="1"/>
  <c r="B43" i="1"/>
  <c r="B83" i="1"/>
  <c r="B56" i="1"/>
  <c r="B79" i="1"/>
  <c r="B30" i="1"/>
  <c r="B44" i="1"/>
  <c r="B36" i="1"/>
  <c r="B50" i="1"/>
  <c r="B40" i="1"/>
  <c r="B33" i="1"/>
  <c r="B37" i="1"/>
  <c r="B29" i="1"/>
  <c r="B31" i="1"/>
  <c r="B25" i="1"/>
  <c r="B27" i="1"/>
  <c r="B28" i="1"/>
  <c r="B26" i="1"/>
  <c r="CK10" i="1" l="1"/>
  <c r="CG10" i="1"/>
  <c r="CC10" i="1"/>
  <c r="BY10" i="1"/>
  <c r="BU10" i="1"/>
  <c r="BQ10" i="1"/>
  <c r="BM10" i="1"/>
  <c r="BI10" i="1"/>
  <c r="BE10" i="1"/>
  <c r="BA10" i="1"/>
  <c r="AW10" i="1"/>
  <c r="AS10" i="1"/>
  <c r="AO10" i="1"/>
  <c r="AK10" i="1"/>
  <c r="AG10" i="1"/>
  <c r="AC10" i="1"/>
  <c r="Y10" i="1"/>
  <c r="U10" i="1"/>
  <c r="Q10" i="1"/>
  <c r="M10" i="1"/>
  <c r="CL10" i="1"/>
  <c r="CH10" i="1"/>
  <c r="CD10" i="1"/>
  <c r="BZ10" i="1"/>
  <c r="BV10" i="1"/>
  <c r="BR10" i="1"/>
  <c r="BN10" i="1"/>
  <c r="BJ10" i="1"/>
  <c r="BF10" i="1"/>
  <c r="BB10" i="1"/>
  <c r="AX10" i="1"/>
  <c r="AT10" i="1"/>
  <c r="AP10" i="1"/>
  <c r="AL10" i="1"/>
  <c r="AH10" i="1"/>
  <c r="AD10" i="1"/>
  <c r="Z10" i="1"/>
  <c r="V10" i="1"/>
  <c r="R10" i="1"/>
  <c r="N10" i="1"/>
  <c r="J10" i="1"/>
  <c r="CJ10" i="1"/>
  <c r="CF10" i="1"/>
  <c r="CB10" i="1"/>
  <c r="BX10" i="1"/>
  <c r="BT10" i="1"/>
  <c r="BP10" i="1"/>
  <c r="BL10" i="1"/>
  <c r="BH10" i="1"/>
  <c r="BD10" i="1"/>
  <c r="AZ10" i="1"/>
  <c r="AV10" i="1"/>
  <c r="AR10" i="1"/>
  <c r="AN10" i="1"/>
  <c r="AJ10" i="1"/>
  <c r="AF10" i="1"/>
  <c r="AB10" i="1"/>
  <c r="X10" i="1"/>
  <c r="T10" i="1"/>
  <c r="P10" i="1"/>
  <c r="L10" i="1"/>
  <c r="CM10" i="1"/>
  <c r="CI10" i="1"/>
  <c r="CE10" i="1"/>
  <c r="CA10" i="1"/>
  <c r="BW10" i="1"/>
  <c r="BS10" i="1"/>
  <c r="BO10" i="1"/>
  <c r="BK10" i="1"/>
  <c r="BG10" i="1"/>
  <c r="BC10" i="1"/>
  <c r="AY10" i="1"/>
  <c r="AU10" i="1"/>
  <c r="AQ10" i="1"/>
  <c r="AM10" i="1"/>
  <c r="AI10" i="1"/>
  <c r="AE10" i="1"/>
  <c r="AA10" i="1"/>
  <c r="W10" i="1"/>
  <c r="S10" i="1"/>
  <c r="O10" i="1"/>
  <c r="K10" i="1"/>
  <c r="B11" i="1"/>
  <c r="A41" i="1" l="1"/>
  <c r="A45" i="1"/>
  <c r="A73" i="1"/>
  <c r="A77" i="1"/>
  <c r="A81" i="1"/>
  <c r="A85" i="1"/>
  <c r="A38" i="1"/>
  <c r="A50" i="1"/>
  <c r="A54" i="1"/>
  <c r="A70" i="1"/>
  <c r="A28" i="1"/>
  <c r="A32" i="1"/>
  <c r="A36" i="1"/>
  <c r="A44" i="1"/>
  <c r="A48" i="1"/>
  <c r="A52" i="1"/>
  <c r="A56" i="1"/>
  <c r="A60" i="1"/>
  <c r="A68" i="1"/>
  <c r="A72" i="1"/>
  <c r="A80" i="1"/>
  <c r="A92" i="1"/>
  <c r="A96" i="1"/>
  <c r="A100" i="1"/>
  <c r="A55" i="1"/>
  <c r="A29" i="1"/>
  <c r="A94" i="1"/>
  <c r="A30" i="1"/>
  <c r="A75" i="1"/>
  <c r="A62" i="1"/>
  <c r="A71" i="1"/>
  <c r="A25" i="1"/>
  <c r="A42" i="1"/>
  <c r="A67" i="1"/>
  <c r="A27" i="1"/>
  <c r="A58" i="1"/>
  <c r="A40" i="1"/>
  <c r="A59" i="1"/>
  <c r="A47" i="1"/>
  <c r="A87" i="1"/>
  <c r="A88" i="1"/>
  <c r="A31" i="1"/>
  <c r="A51" i="1"/>
  <c r="A63" i="1"/>
  <c r="A91" i="1"/>
  <c r="A46" i="1"/>
  <c r="A90" i="1"/>
  <c r="A65" i="1"/>
  <c r="A98" i="1"/>
  <c r="A84" i="1"/>
  <c r="A26" i="1"/>
  <c r="A99" i="1"/>
  <c r="A39" i="1"/>
  <c r="A97" i="1"/>
  <c r="A74" i="1"/>
  <c r="A78" i="1"/>
  <c r="A49" i="1"/>
  <c r="A82" i="1"/>
  <c r="A83" i="1"/>
  <c r="A35" i="1"/>
  <c r="A86" i="1"/>
  <c r="A57" i="1"/>
  <c r="A76" i="1"/>
  <c r="A61" i="1"/>
  <c r="A24" i="1"/>
  <c r="A95" i="1"/>
  <c r="A79" i="1"/>
  <c r="A66" i="1"/>
  <c r="A53" i="1"/>
  <c r="A101" i="1"/>
  <c r="A89" i="1"/>
  <c r="A69" i="1"/>
  <c r="A33" i="1"/>
  <c r="A34" i="1"/>
  <c r="A93" i="1"/>
  <c r="A37" i="1"/>
  <c r="A64" i="1"/>
  <c r="A43" i="1"/>
</calcChain>
</file>

<file path=xl/sharedStrings.xml><?xml version="1.0" encoding="utf-8"?>
<sst xmlns="http://schemas.openxmlformats.org/spreadsheetml/2006/main" count="548" uniqueCount="256">
  <si>
    <t>Total</t>
  </si>
  <si>
    <t>Paul Mundt</t>
  </si>
  <si>
    <t>Renesas</t>
  </si>
  <si>
    <t>Upstream</t>
  </si>
  <si>
    <t>Magnus Damm</t>
  </si>
  <si>
    <t>Laurent Pinchart</t>
  </si>
  <si>
    <t>Special</t>
  </si>
  <si>
    <t>Geert Uytterhoeven</t>
  </si>
  <si>
    <t>Simon Horman</t>
  </si>
  <si>
    <t>Wolfram Sang</t>
  </si>
  <si>
    <t>Ulrich Hecht</t>
  </si>
  <si>
    <t>Niklas Söderlund</t>
  </si>
  <si>
    <t>special</t>
  </si>
  <si>
    <t>Kieran Bingham</t>
  </si>
  <si>
    <t>Marek Vasut</t>
  </si>
  <si>
    <t>Jacopo Mondi</t>
  </si>
  <si>
    <t>Hirokazu Takata</t>
  </si>
  <si>
    <t>REL</t>
  </si>
  <si>
    <t>IIBU</t>
  </si>
  <si>
    <t>Yoshihiro Shimoda</t>
  </si>
  <si>
    <t>ABU</t>
  </si>
  <si>
    <t>ADMKD</t>
  </si>
  <si>
    <t>yoshihiro.shimoda.uh@renesas.com</t>
  </si>
  <si>
    <t>Ryusuke Sakato</t>
  </si>
  <si>
    <t>(retiered)</t>
  </si>
  <si>
    <t>Yusuke Goda</t>
  </si>
  <si>
    <t>yusuke.goda.sx@renesas.com</t>
  </si>
  <si>
    <t>Yuya Hamamachi</t>
  </si>
  <si>
    <t>yuya.hamamachi.sx@renesas.com</t>
  </si>
  <si>
    <t>Shinya Kuribayashi</t>
  </si>
  <si>
    <t>SWDD</t>
  </si>
  <si>
    <t>Teppei Kamijou</t>
  </si>
  <si>
    <t>Yoshifumi Hosoya</t>
  </si>
  <si>
    <t>ACTDD</t>
  </si>
  <si>
    <t>yoshifumi.hosoya.wj@renesas.com</t>
  </si>
  <si>
    <t>Kouei Abe</t>
  </si>
  <si>
    <t>kouei.abe.cp@renesas.com</t>
  </si>
  <si>
    <t>Kuninori Morimoto</t>
  </si>
  <si>
    <t>kuninori.morimoto.gx@renesas.com</t>
  </si>
  <si>
    <t>NISHIMOTO Hiroki</t>
  </si>
  <si>
    <t xml:space="preserve"> </t>
  </si>
  <si>
    <t>Shinobu Uehara</t>
  </si>
  <si>
    <t>shinobu.uehara.xc@renesas.com</t>
  </si>
  <si>
    <t>Kunihito Higashiyama</t>
  </si>
  <si>
    <t>Hisashi Nakamura</t>
  </si>
  <si>
    <t>SoCDD</t>
  </si>
  <si>
    <t>hisashi.nakamura.xj@renesas.com</t>
  </si>
  <si>
    <t>Takeshi Kihara</t>
  </si>
  <si>
    <t>takeshi.kihara.df@renesas.com</t>
  </si>
  <si>
    <t>Koji Matsuoka</t>
  </si>
  <si>
    <t>koji.matsuoka.xm@renesas.com</t>
  </si>
  <si>
    <t>Harunobu Kurokawa</t>
  </si>
  <si>
    <t>harunobu.kurokawa.dn@renesas.com</t>
  </si>
  <si>
    <t>Gaku Inami</t>
  </si>
  <si>
    <t>gaku.inami.xh@renesas.com</t>
  </si>
  <si>
    <t>Keita Kobayashi</t>
  </si>
  <si>
    <t>keita.kobayashi.ym@renesas.com</t>
  </si>
  <si>
    <t>Hiroyuki Yokoyama</t>
  </si>
  <si>
    <t>hiroyuki.yokoyama.rb@renesas.com</t>
  </si>
  <si>
    <t>Ryo Kataoka</t>
  </si>
  <si>
    <t>ryo.kataoka.wt@renesas.com</t>
  </si>
  <si>
    <t>Masaru Nagai</t>
  </si>
  <si>
    <t>masaru.nagai.vx@renesas.com</t>
  </si>
  <si>
    <t>Yoshihiko Mori</t>
  </si>
  <si>
    <t>yoshihiko.mori.nx@renesas.com</t>
  </si>
  <si>
    <t>Takashi Saito</t>
  </si>
  <si>
    <t>takeshi.saito.xv@renesas.com</t>
  </si>
  <si>
    <t>Mitsuhiro Kimura</t>
  </si>
  <si>
    <t>mitsuhiro.kimura.kc@renesas.com</t>
  </si>
  <si>
    <t>Ryo Kodama</t>
  </si>
  <si>
    <t>Kazuya Mizuguchi</t>
  </si>
  <si>
    <t>RVC</t>
  </si>
  <si>
    <t>RVSW</t>
  </si>
  <si>
    <t>kazuya.mizuguchi.ks@renesas.com</t>
  </si>
  <si>
    <t>Ai Kyuse</t>
  </si>
  <si>
    <t>ai.kyuse.fz@renesas.com</t>
  </si>
  <si>
    <t>Hiromitsu Yamasaki</t>
  </si>
  <si>
    <t>?</t>
  </si>
  <si>
    <t>Kouichi Tomita</t>
  </si>
  <si>
    <t>Masaharu Hayakawa</t>
  </si>
  <si>
    <t>masaharu.hayakawa.ry@renesas.com</t>
  </si>
  <si>
    <t>Yoshikazu Fujikawa</t>
  </si>
  <si>
    <t>Khiem Nguyen</t>
  </si>
  <si>
    <t>khiem.nguyen.xt@renesas.com</t>
  </si>
  <si>
    <t>Dien Pham</t>
  </si>
  <si>
    <t>dien.pham.ry@renesas.com</t>
  </si>
  <si>
    <t>Hien Dang</t>
  </si>
  <si>
    <t>hien.dang.eb@renesas.com</t>
  </si>
  <si>
    <t>Tho Vu</t>
  </si>
  <si>
    <t>tho.vu.wh@renesas.com</t>
  </si>
  <si>
    <t>Hai Nguyen Pham</t>
  </si>
  <si>
    <t>hai.pham.ud@renesas.com</t>
  </si>
  <si>
    <t>Phuong Nguyen</t>
  </si>
  <si>
    <t>Phong Hoang</t>
  </si>
  <si>
    <t>phong.hoang.wz@renesas.com</t>
  </si>
  <si>
    <t>Hoang Vo</t>
  </si>
  <si>
    <t>hoang.vo.eb@renesas.com</t>
  </si>
  <si>
    <t>Linh Phung</t>
  </si>
  <si>
    <t>nh.phung.jy@renesas.com</t>
  </si>
  <si>
    <t>Vincent Cheng</t>
  </si>
  <si>
    <t>RECA</t>
  </si>
  <si>
    <t>DCBD</t>
  </si>
  <si>
    <t>vincent.cheng.xh@renesas.com</t>
  </si>
  <si>
    <t>Chris Brandt</t>
  </si>
  <si>
    <t>REA</t>
  </si>
  <si>
    <t>EPBD</t>
  </si>
  <si>
    <t>Chris.Brandt@renesas.com</t>
  </si>
  <si>
    <t>Phil Edworthy</t>
  </si>
  <si>
    <t>REE</t>
  </si>
  <si>
    <t>SDD</t>
  </si>
  <si>
    <t>phil.edworthy@renesas.com</t>
  </si>
  <si>
    <t>Ramesh Shanmugasundaram</t>
  </si>
  <si>
    <t>https://www.linkedin.com/in/rameshshanmugasundaram/</t>
  </si>
  <si>
    <t>Michel Pollet</t>
  </si>
  <si>
    <t>michel.pollet@bp.renesas.com</t>
  </si>
  <si>
    <t>Biju Das</t>
  </si>
  <si>
    <t>biju.das.jz@bp.renesas.com</t>
  </si>
  <si>
    <t>Fabrizio Castro</t>
  </si>
  <si>
    <t>fabrizio.castro.jz@renesas.com</t>
  </si>
  <si>
    <t>https://www.linkedin.com/in/fabrizio-castro-94288398/</t>
  </si>
  <si>
    <t>Chris Paterson</t>
  </si>
  <si>
    <t>Chris.Paterson2@renesas.com</t>
  </si>
  <si>
    <t>Gareth Williams</t>
  </si>
  <si>
    <t>gareth.williams.jx@renesas.com</t>
  </si>
  <si>
    <t>Marian-Cristian Rotariu</t>
  </si>
  <si>
    <t>https://www.linkedin.com/in/marian-cristian-rotariu-95562910a/</t>
  </si>
  <si>
    <t>Lad Prabhakar</t>
  </si>
  <si>
    <t>prabhakar.mahadev-lad.rj@bp.renesas.com</t>
  </si>
  <si>
    <t>https://www.linkedin.com/in/prabhakarlad/?originalSubdomain=uk</t>
  </si>
  <si>
    <t>Min Li</t>
  </si>
  <si>
    <t>min.li.xe@renesas.com</t>
  </si>
  <si>
    <t>Kazuhiro Fujita</t>
  </si>
  <si>
    <t>kazuhiro.fujita.jg@renesas.com</t>
  </si>
  <si>
    <t>Tony SIM</t>
  </si>
  <si>
    <t>Takashi YOSHII</t>
  </si>
  <si>
    <t>OS</t>
  </si>
  <si>
    <t>HitachiUL</t>
  </si>
  <si>
    <t>Nobuhiro Iwamatsu</t>
  </si>
  <si>
    <t>Tetsuya Mukawa</t>
  </si>
  <si>
    <t>igel</t>
  </si>
  <si>
    <t>Takanari Hayama</t>
  </si>
  <si>
    <t>Damian Hobson-Garcia</t>
  </si>
  <si>
    <t>Hideki EIRAKU</t>
  </si>
  <si>
    <t>Katsuya Matsubara</t>
  </si>
  <si>
    <t>Kazunori Kobayashi</t>
  </si>
  <si>
    <t>Tomohiro Esaki</t>
  </si>
  <si>
    <t>Ake Koomsin</t>
  </si>
  <si>
    <t>Axel Haslam</t>
  </si>
  <si>
    <t>baylibre</t>
  </si>
  <si>
    <t>Vladimir Barinov</t>
  </si>
  <si>
    <t>Cogent</t>
  </si>
  <si>
    <t>(retiered)</t>
    <phoneticPr fontId="18"/>
  </si>
  <si>
    <t>Order =</t>
    <phoneticPr fontId="18"/>
  </si>
  <si>
    <t>A (Patch Count)</t>
    <phoneticPr fontId="18"/>
  </si>
  <si>
    <t>ABU</t>
    <phoneticPr fontId="18"/>
  </si>
  <si>
    <t>IIBU</t>
    <phoneticPr fontId="18"/>
  </si>
  <si>
    <t>Other</t>
    <phoneticPr fontId="18"/>
  </si>
  <si>
    <t xml:space="preserve"> </t>
    <phoneticPr fontId="18"/>
  </si>
  <si>
    <t>(retiered)</t>
    <phoneticPr fontId="18"/>
  </si>
  <si>
    <t>Linux-2.6.12</t>
    <phoneticPr fontId="18"/>
  </si>
  <si>
    <t>Linux-2.6.13</t>
    <phoneticPr fontId="18"/>
  </si>
  <si>
    <t>Linux-2.6.14</t>
    <phoneticPr fontId="18"/>
  </si>
  <si>
    <t>Linux-2.6.15</t>
    <phoneticPr fontId="18"/>
  </si>
  <si>
    <t>Linux-2.6.16</t>
    <phoneticPr fontId="18"/>
  </si>
  <si>
    <t>Linux-2.6.17</t>
    <phoneticPr fontId="18"/>
  </si>
  <si>
    <t>Linux-2.6.18</t>
    <phoneticPr fontId="18"/>
  </si>
  <si>
    <t>Linux-2.6.19</t>
    <phoneticPr fontId="18"/>
  </si>
  <si>
    <t>Linux-2.6.20</t>
    <phoneticPr fontId="18"/>
  </si>
  <si>
    <t>Linux-2.6.21</t>
    <phoneticPr fontId="18"/>
  </si>
  <si>
    <t>Linux-2.6.22</t>
    <phoneticPr fontId="18"/>
  </si>
  <si>
    <t>Linux-2.6.23</t>
    <phoneticPr fontId="18"/>
  </si>
  <si>
    <t>Linux-2.6.24</t>
    <phoneticPr fontId="18"/>
  </si>
  <si>
    <t>Linux-2.6.25</t>
    <phoneticPr fontId="18"/>
  </si>
  <si>
    <t>Linux-2.6.26</t>
    <phoneticPr fontId="18"/>
  </si>
  <si>
    <t>Linux-2.6.27</t>
    <phoneticPr fontId="18"/>
  </si>
  <si>
    <t>Linux-2.6.28</t>
    <phoneticPr fontId="18"/>
  </si>
  <si>
    <t>Linux-2.6.29</t>
    <phoneticPr fontId="18"/>
  </si>
  <si>
    <t>Linux-2.6.30</t>
    <phoneticPr fontId="18"/>
  </si>
  <si>
    <t>Linux-2.6.31</t>
    <phoneticPr fontId="18"/>
  </si>
  <si>
    <t>Linux-2.6.32</t>
    <phoneticPr fontId="18"/>
  </si>
  <si>
    <t>Linux-2.6.33</t>
    <phoneticPr fontId="18"/>
  </si>
  <si>
    <t>Linux-2.6.34</t>
    <phoneticPr fontId="18"/>
  </si>
  <si>
    <t>Linux-2.6.35</t>
    <phoneticPr fontId="18"/>
  </si>
  <si>
    <t>Linux-2.6.36</t>
    <phoneticPr fontId="18"/>
  </si>
  <si>
    <t>Linux-2.6.37</t>
    <phoneticPr fontId="18"/>
  </si>
  <si>
    <t>Linux-2.6.38</t>
    <phoneticPr fontId="18"/>
  </si>
  <si>
    <t>Linux-2.6.39</t>
    <phoneticPr fontId="18"/>
  </si>
  <si>
    <t>Linux-3.0</t>
    <phoneticPr fontId="18"/>
  </si>
  <si>
    <t>Linux-3.1</t>
    <phoneticPr fontId="18"/>
  </si>
  <si>
    <t>Linux-3.2</t>
    <phoneticPr fontId="18"/>
  </si>
  <si>
    <t>Linux-3.3</t>
    <phoneticPr fontId="18"/>
  </si>
  <si>
    <t>Linux-3.4</t>
    <phoneticPr fontId="18"/>
  </si>
  <si>
    <t>Linux-3.5</t>
    <phoneticPr fontId="18"/>
  </si>
  <si>
    <t>Linux-3.6</t>
    <phoneticPr fontId="18"/>
  </si>
  <si>
    <t>Linux-3.7</t>
    <phoneticPr fontId="18"/>
  </si>
  <si>
    <t>Linux-3.8</t>
    <phoneticPr fontId="18"/>
  </si>
  <si>
    <t>Linux-3.9</t>
    <phoneticPr fontId="18"/>
  </si>
  <si>
    <t>Linux-3.10</t>
    <phoneticPr fontId="18"/>
  </si>
  <si>
    <t>Linux-3.11</t>
    <phoneticPr fontId="18"/>
  </si>
  <si>
    <t>Linux-3.12</t>
    <phoneticPr fontId="18"/>
  </si>
  <si>
    <t>Linux-3.13</t>
    <phoneticPr fontId="18"/>
  </si>
  <si>
    <t>Linux-3.14</t>
    <phoneticPr fontId="18"/>
  </si>
  <si>
    <t>Linux-3.15</t>
    <phoneticPr fontId="18"/>
  </si>
  <si>
    <t>Linux-3.16</t>
    <phoneticPr fontId="18"/>
  </si>
  <si>
    <t>Linux-3.17</t>
    <phoneticPr fontId="18"/>
  </si>
  <si>
    <t>Linux-3.18</t>
    <phoneticPr fontId="18"/>
  </si>
  <si>
    <t>Linux-3.19</t>
    <phoneticPr fontId="18"/>
  </si>
  <si>
    <t>Linux-4.0</t>
    <phoneticPr fontId="18"/>
  </si>
  <si>
    <t>Linux-4.1</t>
    <phoneticPr fontId="18"/>
  </si>
  <si>
    <t>Linux-4.2</t>
    <phoneticPr fontId="18"/>
  </si>
  <si>
    <t>Linux-4.3</t>
    <phoneticPr fontId="18"/>
  </si>
  <si>
    <t>Linux-4.4</t>
    <phoneticPr fontId="18"/>
  </si>
  <si>
    <t>Linux-4.5</t>
    <phoneticPr fontId="18"/>
  </si>
  <si>
    <t>Linux-4.6</t>
    <phoneticPr fontId="18"/>
  </si>
  <si>
    <t>Linux-4.7</t>
    <phoneticPr fontId="18"/>
  </si>
  <si>
    <t>Linux-4.8</t>
    <phoneticPr fontId="18"/>
  </si>
  <si>
    <t>Linux-4.9</t>
    <phoneticPr fontId="18"/>
  </si>
  <si>
    <t>Linux-4.10</t>
    <phoneticPr fontId="18"/>
  </si>
  <si>
    <t>Linux-4.11</t>
    <phoneticPr fontId="18"/>
  </si>
  <si>
    <t>Linux-4.12</t>
    <phoneticPr fontId="18"/>
  </si>
  <si>
    <t>Linux-4.13</t>
    <phoneticPr fontId="18"/>
  </si>
  <si>
    <t>Linux-4.14</t>
    <phoneticPr fontId="18"/>
  </si>
  <si>
    <t>Linux-4.15</t>
    <phoneticPr fontId="18"/>
  </si>
  <si>
    <t>Linux-4.16</t>
    <phoneticPr fontId="18"/>
  </si>
  <si>
    <t>Linux-4.17</t>
    <phoneticPr fontId="18"/>
  </si>
  <si>
    <t>Linux-4.18</t>
    <phoneticPr fontId="18"/>
  </si>
  <si>
    <t>Linux-4.19</t>
    <phoneticPr fontId="18"/>
  </si>
  <si>
    <t>Linux-4.20</t>
    <phoneticPr fontId="18"/>
  </si>
  <si>
    <t>Linux-5.0</t>
    <phoneticPr fontId="18"/>
  </si>
  <si>
    <t>Linux-5.1</t>
    <phoneticPr fontId="18"/>
  </si>
  <si>
    <t>Linux-5.2</t>
    <phoneticPr fontId="18"/>
  </si>
  <si>
    <t>Linux-5.3</t>
    <phoneticPr fontId="18"/>
  </si>
  <si>
    <t>Linux-5.4</t>
    <phoneticPr fontId="18"/>
  </si>
  <si>
    <t>Linux-5.5</t>
    <phoneticPr fontId="18"/>
  </si>
  <si>
    <t>Linux-5.6</t>
    <phoneticPr fontId="18"/>
  </si>
  <si>
    <t>Linux-5.7</t>
    <phoneticPr fontId="18"/>
  </si>
  <si>
    <t>Linux-5.8</t>
    <phoneticPr fontId="18"/>
  </si>
  <si>
    <t>Linux-5.9</t>
    <phoneticPr fontId="18"/>
  </si>
  <si>
    <t>Linux-5.10</t>
    <phoneticPr fontId="18"/>
  </si>
  <si>
    <t>Linux-5.11</t>
    <phoneticPr fontId="18"/>
  </si>
  <si>
    <t>Linux-5.12</t>
    <phoneticPr fontId="18"/>
  </si>
  <si>
    <t>on-going</t>
    <phoneticPr fontId="18"/>
  </si>
  <si>
    <t>total</t>
    <phoneticPr fontId="18"/>
  </si>
  <si>
    <t>Date</t>
    <phoneticPr fontId="18"/>
  </si>
  <si>
    <t>Version</t>
    <phoneticPr fontId="18"/>
  </si>
  <si>
    <t>Rank</t>
    <phoneticPr fontId="18"/>
  </si>
  <si>
    <t>ADMKD</t>
    <phoneticPr fontId="18"/>
  </si>
  <si>
    <t>SWDD</t>
    <phoneticPr fontId="18"/>
  </si>
  <si>
    <t>SDD</t>
    <phoneticPr fontId="18"/>
  </si>
  <si>
    <t>Special</t>
    <phoneticPr fontId="18"/>
  </si>
  <si>
    <t>Renesas</t>
    <phoneticPr fontId="18"/>
  </si>
  <si>
    <t>OS</t>
    <phoneticPr fontId="18"/>
  </si>
  <si>
    <t xml:space="preserve"> </t>
    <phoneticPr fontId="18"/>
  </si>
  <si>
    <t>Live</t>
    <phoneticPr fontId="18"/>
  </si>
  <si>
    <t>Retired</t>
    <phoneticPr fontId="18"/>
  </si>
  <si>
    <t>https://www.linkedin.com/in/biju-das-b6a60622/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</si>
</sst>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Liberation Sans"/>
      <family val="2"/>
    </font>
    <font>
      <sz val="11"/>
      <color theme="1"/>
      <name val="游ゴシック"/>
      <family val="2"/>
      <charset val="128"/>
      <scheme val="minor"/>
    </font>
    <font>
      <sz val="11"/>
      <color theme="1"/>
      <name val="Liberation Sans"/>
      <family val="2"/>
    </font>
    <font>
      <b/>
      <sz val="10"/>
      <color rgb="FF000000"/>
      <name val="Liberation Sans"/>
      <family val="2"/>
    </font>
    <font>
      <sz val="10"/>
      <color rgb="FFFFFFFF"/>
      <name val="Liberation Sans"/>
      <family val="2"/>
    </font>
    <font>
      <sz val="10"/>
      <color rgb="FFCC0000"/>
      <name val="Liberation Sans"/>
      <family val="2"/>
    </font>
    <font>
      <b/>
      <sz val="10"/>
      <color rgb="FFFFFFFF"/>
      <name val="Liberation Sans"/>
      <family val="2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rgb="FF000000"/>
      <name val="Liberation Sans"/>
      <family val="2"/>
    </font>
    <font>
      <sz val="18"/>
      <color rgb="FF000000"/>
      <name val="Liberation Sans"/>
      <family val="2"/>
    </font>
    <font>
      <sz val="12"/>
      <color rgb="FF000000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0"/>
      <color rgb="FF333333"/>
      <name val="Liberation Sans"/>
      <family val="2"/>
    </font>
    <font>
      <b/>
      <i/>
      <u/>
      <sz val="10"/>
      <color rgb="FF000000"/>
      <name val="Liberation Sans"/>
      <family val="2"/>
    </font>
    <font>
      <sz val="12"/>
      <color theme="1"/>
      <name val="Liberation Sans"/>
      <family val="2"/>
    </font>
    <font>
      <sz val="12"/>
      <color rgb="FFFF0000"/>
      <name val="Liberation Sans"/>
      <family val="2"/>
    </font>
    <font>
      <sz val="6"/>
      <name val="ＭＳ Ｐゴシック"/>
      <family val="3"/>
      <charset val="128"/>
    </font>
    <font>
      <u/>
      <sz val="11"/>
      <color theme="10"/>
      <name val="Liberation Sans"/>
      <family val="2"/>
    </font>
  </fonts>
  <fills count="10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4" tint="0.79998168889431442"/>
        <bgColor rgb="FFFFDE5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38"/>
      </patternFill>
    </fill>
    <fill>
      <patternFill patternType="solid">
        <fgColor theme="5" tint="0.79998168889431442"/>
        <bgColor rgb="FFFFDE5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FAA95"/>
      </patternFill>
    </fill>
    <fill>
      <patternFill patternType="solid">
        <fgColor theme="5" tint="0.79998168889431442"/>
        <bgColor rgb="FFD4EA6B"/>
      </patternFill>
    </fill>
    <fill>
      <patternFill patternType="solid">
        <fgColor theme="6" tint="0.79998168889431442"/>
        <bgColor rgb="FFFFDE59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FFFF38"/>
      </patternFill>
    </fill>
    <fill>
      <patternFill patternType="solid">
        <fgColor theme="7" tint="0.79998168889431442"/>
        <bgColor rgb="FFFFDE5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F38"/>
      </patternFill>
    </fill>
    <fill>
      <patternFill patternType="solid">
        <fgColor theme="7" tint="0.79998168889431442"/>
        <bgColor rgb="FFFFAA95"/>
      </patternFill>
    </fill>
    <fill>
      <patternFill patternType="solid">
        <fgColor theme="8" tint="0.79998168889431442"/>
        <bgColor rgb="FFFFDE5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D4EA6B"/>
      </patternFill>
    </fill>
    <fill>
      <patternFill patternType="solid">
        <fgColor theme="8" tint="0.79998168889431442"/>
        <bgColor rgb="FFFFD8CE"/>
      </patternFill>
    </fill>
    <fill>
      <patternFill patternType="solid">
        <fgColor theme="9" tint="0.79998168889431442"/>
        <bgColor rgb="FFFFDE5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D4EA6B"/>
      </patternFill>
    </fill>
    <fill>
      <patternFill patternType="solid">
        <fgColor theme="4" tint="0.79998168889431442"/>
        <bgColor rgb="FFFFA6A6"/>
      </patternFill>
    </fill>
    <fill>
      <patternFill patternType="solid">
        <fgColor theme="4" tint="0.79998168889431442"/>
        <bgColor rgb="FFDEDCE6"/>
      </patternFill>
    </fill>
    <fill>
      <patternFill patternType="solid">
        <fgColor theme="5" tint="0.79998168889431442"/>
        <bgColor rgb="FFFFD8CE"/>
      </patternFill>
    </fill>
    <fill>
      <patternFill patternType="solid">
        <fgColor theme="5" tint="0.79998168889431442"/>
        <bgColor rgb="FFE8F2A1"/>
      </patternFill>
    </fill>
    <fill>
      <patternFill patternType="solid">
        <fgColor theme="6" tint="0.79998168889431442"/>
        <bgColor rgb="FFFFF5CE"/>
      </patternFill>
    </fill>
    <fill>
      <patternFill patternType="solid">
        <fgColor theme="6" tint="0.79998168889431442"/>
        <bgColor rgb="FFDEE6EF"/>
      </patternFill>
    </fill>
    <fill>
      <patternFill patternType="solid">
        <fgColor theme="7" tint="0.79998168889431442"/>
        <bgColor rgb="FFE8F2A1"/>
      </patternFill>
    </fill>
    <fill>
      <patternFill patternType="solid">
        <fgColor theme="8" tint="0.79998168889431442"/>
        <bgColor rgb="FFF7D1D5"/>
      </patternFill>
    </fill>
    <fill>
      <patternFill patternType="solid">
        <fgColor theme="8" tint="0.79998168889431442"/>
        <bgColor rgb="FFDEE6EF"/>
      </patternFill>
    </fill>
    <fill>
      <patternFill patternType="solid">
        <fgColor theme="9" tint="0.79998168889431442"/>
        <bgColor rgb="FFFFDBB6"/>
      </patternFill>
    </fill>
    <fill>
      <patternFill patternType="solid">
        <fgColor theme="4" tint="0.79998168889431442"/>
        <bgColor rgb="FFDEE6EF"/>
      </patternFill>
    </fill>
    <fill>
      <patternFill patternType="solid">
        <fgColor theme="5" tint="0.79998168889431442"/>
        <bgColor rgb="FFDEDCE6"/>
      </patternFill>
    </fill>
    <fill>
      <patternFill patternType="solid">
        <fgColor theme="6" tint="0.79998168889431442"/>
        <bgColor rgb="FFB4C7DC"/>
      </patternFill>
    </fill>
    <fill>
      <patternFill patternType="solid">
        <fgColor theme="6" tint="0.79998168889431442"/>
        <bgColor rgb="FFD4EA6B"/>
      </patternFill>
    </fill>
    <fill>
      <patternFill patternType="solid">
        <fgColor theme="7" tint="0.79998168889431442"/>
        <bgColor rgb="FFFFB66C"/>
      </patternFill>
    </fill>
    <fill>
      <patternFill patternType="solid">
        <fgColor theme="7" tint="0.79998168889431442"/>
        <bgColor rgb="FFB4C7DC"/>
      </patternFill>
    </fill>
    <fill>
      <patternFill patternType="solid">
        <fgColor theme="9" tint="0.79998168889431442"/>
        <bgColor rgb="FFE8F2A1"/>
      </patternFill>
    </fill>
    <fill>
      <patternFill patternType="solid">
        <fgColor theme="9" tint="0.79998168889431442"/>
        <bgColor rgb="FFDEE7E5"/>
      </patternFill>
    </fill>
    <fill>
      <patternFill patternType="solid">
        <fgColor theme="4" tint="0.79998168889431442"/>
        <bgColor rgb="FFF7D1D5"/>
      </patternFill>
    </fill>
    <fill>
      <patternFill patternType="solid">
        <fgColor theme="5" tint="0.79998168889431442"/>
        <bgColor rgb="FFF7D1D5"/>
      </patternFill>
    </fill>
    <fill>
      <patternFill patternType="solid">
        <fgColor theme="6" tint="0.79998168889431442"/>
        <bgColor rgb="FFFFDBB6"/>
      </patternFill>
    </fill>
    <fill>
      <patternFill patternType="solid">
        <fgColor theme="7" tint="0.79998168889431442"/>
        <bgColor rgb="FFE0C2CD"/>
      </patternFill>
    </fill>
    <fill>
      <patternFill patternType="solid">
        <fgColor theme="7" tint="0.79998168889431442"/>
        <bgColor rgb="FFD4EA6B"/>
      </patternFill>
    </fill>
    <fill>
      <patternFill patternType="solid">
        <fgColor theme="7" tint="0.79998168889431442"/>
        <bgColor rgb="FFDEE7E5"/>
      </patternFill>
    </fill>
    <fill>
      <patternFill patternType="solid">
        <fgColor theme="8" tint="0.79998168889431442"/>
        <bgColor rgb="FFDEE7E5"/>
      </patternFill>
    </fill>
    <fill>
      <patternFill patternType="solid">
        <fgColor theme="4" tint="0.79998168889431442"/>
        <bgColor rgb="FFFFF5CE"/>
      </patternFill>
    </fill>
    <fill>
      <patternFill patternType="solid">
        <fgColor theme="5" tint="0.79998168889431442"/>
        <bgColor rgb="FFFFD7D7"/>
      </patternFill>
    </fill>
    <fill>
      <patternFill patternType="solid">
        <fgColor theme="5" tint="0.79998168889431442"/>
        <bgColor rgb="FFFFB66C"/>
      </patternFill>
    </fill>
    <fill>
      <patternFill patternType="solid">
        <fgColor theme="6" tint="0.79998168889431442"/>
        <bgColor rgb="FFE8F2A1"/>
      </patternFill>
    </fill>
    <fill>
      <patternFill patternType="solid">
        <fgColor theme="8" tint="0.79998168889431442"/>
        <bgColor rgb="FFDEDCE6"/>
      </patternFill>
    </fill>
    <fill>
      <patternFill patternType="solid">
        <fgColor theme="9" tint="0.79998168889431442"/>
        <bgColor rgb="FFF7D1D5"/>
      </patternFill>
    </fill>
    <fill>
      <patternFill patternType="solid">
        <fgColor theme="4" tint="0.79998168889431442"/>
        <bgColor rgb="FFE0C2CD"/>
      </patternFill>
    </fill>
    <fill>
      <patternFill patternType="solid">
        <fgColor theme="5" tint="0.79998168889431442"/>
        <bgColor rgb="FFE0C2CD"/>
      </patternFill>
    </fill>
    <fill>
      <patternFill patternType="solid">
        <fgColor theme="7" tint="0.79998168889431442"/>
        <bgColor rgb="FFDEDCE6"/>
      </patternFill>
    </fill>
    <fill>
      <patternFill patternType="solid">
        <fgColor theme="8" tint="0.79998168889431442"/>
        <bgColor rgb="FFFFE994"/>
      </patternFill>
    </fill>
    <fill>
      <patternFill patternType="solid">
        <fgColor theme="9" tint="0.79998168889431442"/>
        <bgColor rgb="FFFFD8CE"/>
      </patternFill>
    </fill>
    <fill>
      <patternFill patternType="solid">
        <fgColor theme="4" tint="0.79998168889431442"/>
        <bgColor rgb="FFDEE7E5"/>
      </patternFill>
    </fill>
    <fill>
      <patternFill patternType="solid">
        <fgColor theme="6" tint="0.79998168889431442"/>
        <bgColor rgb="FFFFD7D7"/>
      </patternFill>
    </fill>
    <fill>
      <patternFill patternType="solid">
        <fgColor theme="6" tint="0.79998168889431442"/>
        <bgColor rgb="FFFFD8CE"/>
      </patternFill>
    </fill>
    <fill>
      <patternFill patternType="solid">
        <fgColor theme="9" tint="0.79998168889431442"/>
        <bgColor rgb="FFDEE6EF"/>
      </patternFill>
    </fill>
    <fill>
      <patternFill patternType="solid">
        <fgColor theme="5" tint="0.79998168889431442"/>
        <bgColor rgb="FFFFE994"/>
      </patternFill>
    </fill>
    <fill>
      <patternFill patternType="solid">
        <fgColor theme="6" tint="0.79998168889431442"/>
        <bgColor rgb="FFDEDCE6"/>
      </patternFill>
    </fill>
    <fill>
      <patternFill patternType="solid">
        <fgColor theme="7" tint="0.79998168889431442"/>
        <bgColor rgb="FFFFD7D7"/>
      </patternFill>
    </fill>
    <fill>
      <patternFill patternType="solid">
        <fgColor theme="9" tint="0.79998168889431442"/>
        <bgColor rgb="FFAFD095"/>
      </patternFill>
    </fill>
    <fill>
      <patternFill patternType="solid">
        <fgColor theme="8" tint="0.79998168889431442"/>
        <bgColor rgb="FFE8F2A1"/>
      </patternFill>
    </fill>
    <fill>
      <patternFill patternType="solid">
        <fgColor theme="8" tint="0.79998168889431442"/>
        <bgColor rgb="FFDDE8CB"/>
      </patternFill>
    </fill>
    <fill>
      <patternFill patternType="solid">
        <fgColor theme="4" tint="0.79998168889431442"/>
        <bgColor rgb="FFFFD8CE"/>
      </patternFill>
    </fill>
    <fill>
      <patternFill patternType="solid">
        <fgColor theme="4" tint="0.79998168889431442"/>
        <bgColor rgb="FFB7B3CA"/>
      </patternFill>
    </fill>
    <fill>
      <patternFill patternType="solid">
        <fgColor theme="5" tint="0.79998168889431442"/>
        <bgColor rgb="FFFFF5CE"/>
      </patternFill>
    </fill>
    <fill>
      <patternFill patternType="solid">
        <fgColor theme="5" tint="0.79998168889431442"/>
        <bgColor rgb="FFB4C7DC"/>
      </patternFill>
    </fill>
    <fill>
      <patternFill patternType="solid">
        <fgColor theme="7" tint="0.79998168889431442"/>
        <bgColor rgb="FFAFD095"/>
      </patternFill>
    </fill>
    <fill>
      <patternFill patternType="solid">
        <fgColor theme="8" tint="0.79998168889431442"/>
        <bgColor rgb="FFB4C7DC"/>
      </patternFill>
    </fill>
    <fill>
      <patternFill patternType="solid">
        <fgColor theme="9" tint="0.79998168889431442"/>
        <bgColor rgb="FFB3CAC7"/>
      </patternFill>
    </fill>
    <fill>
      <patternFill patternType="solid">
        <fgColor theme="6" tint="0.79998168889431442"/>
        <bgColor rgb="FFF7D1D5"/>
      </patternFill>
    </fill>
    <fill>
      <patternFill patternType="solid">
        <fgColor theme="6" tint="0.79998168889431442"/>
        <bgColor rgb="FFDEE7E5"/>
      </patternFill>
    </fill>
    <fill>
      <patternFill patternType="solid">
        <fgColor theme="7" tint="0.79998168889431442"/>
        <bgColor rgb="FFFFF5CE"/>
      </patternFill>
    </fill>
    <fill>
      <patternFill patternType="solid">
        <fgColor theme="9" tint="0.79998168889431442"/>
        <bgColor rgb="FFB4C7DC"/>
      </patternFill>
    </fill>
    <fill>
      <patternFill patternType="solid">
        <fgColor theme="4" tint="0.79998168889431442"/>
        <bgColor rgb="FFB4C7DC"/>
      </patternFill>
    </fill>
    <fill>
      <patternFill patternType="solid">
        <fgColor theme="6" tint="0.79998168889431442"/>
        <bgColor rgb="FFDDE8CB"/>
      </patternFill>
    </fill>
    <fill>
      <patternFill patternType="solid">
        <fgColor theme="7" tint="0.79998168889431442"/>
        <bgColor rgb="FFFFFF6D"/>
      </patternFill>
    </fill>
    <fill>
      <patternFill patternType="solid">
        <fgColor theme="9" tint="0.79998168889431442"/>
        <bgColor rgb="FFFFF5CE"/>
      </patternFill>
    </fill>
    <fill>
      <patternFill patternType="solid">
        <fgColor theme="4" tint="0.79998168889431442"/>
        <bgColor rgb="FFFFDBB6"/>
      </patternFill>
    </fill>
    <fill>
      <patternFill patternType="solid">
        <fgColor theme="4" tint="0.79998168889431442"/>
        <bgColor rgb="FFD4EA6B"/>
      </patternFill>
    </fill>
    <fill>
      <patternFill patternType="solid">
        <fgColor theme="7" tint="0.79998168889431442"/>
        <bgColor rgb="FFB3CAC7"/>
      </patternFill>
    </fill>
    <fill>
      <patternFill patternType="solid">
        <fgColor theme="8" tint="0.79998168889431442"/>
        <bgColor rgb="FFB7B3CA"/>
      </patternFill>
    </fill>
    <fill>
      <patternFill patternType="solid">
        <fgColor theme="4" tint="0.79998168889431442"/>
        <bgColor rgb="FFE8F2A1"/>
      </patternFill>
    </fill>
    <fill>
      <patternFill patternType="solid">
        <fgColor theme="5" tint="0.79998168889431442"/>
        <bgColor rgb="FFDEE7E5"/>
      </patternFill>
    </fill>
    <fill>
      <patternFill patternType="solid">
        <fgColor theme="5" tint="0.79998168889431442"/>
        <bgColor rgb="FFBBE33D"/>
      </patternFill>
    </fill>
    <fill>
      <patternFill patternType="solid">
        <fgColor theme="7" tint="0.79998168889431442"/>
        <bgColor rgb="FFBBE33D"/>
      </patternFill>
    </fill>
    <fill>
      <patternFill patternType="solid">
        <fgColor theme="7" tint="0.79998168889431442"/>
        <bgColor rgb="FFF7D1D5"/>
      </patternFill>
    </fill>
    <fill>
      <patternFill patternType="solid">
        <fgColor theme="8" tint="0.79998168889431442"/>
        <bgColor rgb="FFFFFF6D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2" borderId="0">
      <alignment vertical="center"/>
    </xf>
    <xf numFmtId="0" fontId="4" fillId="3" borderId="0">
      <alignment vertical="center"/>
    </xf>
    <xf numFmtId="0" fontId="3" fillId="4" borderId="0">
      <alignment vertical="center"/>
    </xf>
    <xf numFmtId="0" fontId="5" fillId="5" borderId="0">
      <alignment vertical="center"/>
    </xf>
    <xf numFmtId="0" fontId="6" fillId="6" borderId="0">
      <alignment vertical="center"/>
    </xf>
    <xf numFmtId="0" fontId="7" fillId="0" borderId="0">
      <alignment vertical="center"/>
    </xf>
    <xf numFmtId="0" fontId="8" fillId="7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8" borderId="0">
      <alignment vertical="center"/>
    </xf>
    <xf numFmtId="0" fontId="14" fillId="8" borderId="1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202">
    <xf numFmtId="0" fontId="0" fillId="0" borderId="0" xfId="0">
      <alignment vertical="center"/>
    </xf>
    <xf numFmtId="3" fontId="0" fillId="0" borderId="0" xfId="0" applyNumberForma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6" fillId="0" borderId="0" xfId="0" applyFont="1">
      <alignment vertical="center"/>
    </xf>
    <xf numFmtId="3" fontId="0" fillId="10" borderId="0" xfId="0" applyNumberFormat="1" applyFill="1">
      <alignment vertical="center"/>
    </xf>
    <xf numFmtId="0" fontId="16" fillId="11" borderId="0" xfId="0" applyFont="1" applyFill="1">
      <alignment vertical="center"/>
    </xf>
    <xf numFmtId="0" fontId="0" fillId="11" borderId="0" xfId="0" applyFill="1" applyAlignment="1">
      <alignment horizontal="right" vertical="center"/>
    </xf>
    <xf numFmtId="0" fontId="0" fillId="9" borderId="0" xfId="0" applyFill="1">
      <alignment vertical="center"/>
    </xf>
    <xf numFmtId="3" fontId="0" fillId="13" borderId="0" xfId="0" applyNumberFormat="1" applyFill="1">
      <alignment vertical="center"/>
    </xf>
    <xf numFmtId="0" fontId="16" fillId="14" borderId="0" xfId="0" applyFont="1" applyFill="1">
      <alignment vertical="center"/>
    </xf>
    <xf numFmtId="0" fontId="16" fillId="12" borderId="0" xfId="0" applyFont="1" applyFill="1">
      <alignment vertical="center"/>
    </xf>
    <xf numFmtId="0" fontId="0" fillId="14" borderId="0" xfId="0" applyFill="1" applyAlignment="1">
      <alignment horizontal="right" vertical="center"/>
    </xf>
    <xf numFmtId="0" fontId="0" fillId="15" borderId="0" xfId="0" applyFill="1">
      <alignment vertical="center"/>
    </xf>
    <xf numFmtId="3" fontId="0" fillId="17" borderId="0" xfId="0" applyNumberFormat="1" applyFill="1">
      <alignment vertical="center"/>
    </xf>
    <xf numFmtId="0" fontId="16" fillId="16" borderId="0" xfId="0" applyFont="1" applyFill="1">
      <alignment vertical="center"/>
    </xf>
    <xf numFmtId="0" fontId="0" fillId="16" borderId="0" xfId="0" applyFill="1" applyAlignment="1">
      <alignment horizontal="right" vertical="center"/>
    </xf>
    <xf numFmtId="0" fontId="0" fillId="18" borderId="0" xfId="0" applyFill="1">
      <alignment vertical="center"/>
    </xf>
    <xf numFmtId="3" fontId="0" fillId="20" borderId="0" xfId="0" applyNumberFormat="1" applyFill="1">
      <alignment vertical="center"/>
    </xf>
    <xf numFmtId="0" fontId="16" fillId="21" borderId="0" xfId="0" applyFont="1" applyFill="1">
      <alignment vertical="center"/>
    </xf>
    <xf numFmtId="0" fontId="16" fillId="19" borderId="0" xfId="0" applyFont="1" applyFill="1">
      <alignment vertical="center"/>
    </xf>
    <xf numFmtId="0" fontId="0" fillId="21" borderId="0" xfId="0" applyFill="1" applyAlignment="1">
      <alignment horizontal="right" vertical="center"/>
    </xf>
    <xf numFmtId="0" fontId="0" fillId="22" borderId="0" xfId="0" applyFill="1">
      <alignment vertical="center"/>
    </xf>
    <xf numFmtId="3" fontId="0" fillId="24" borderId="0" xfId="0" applyNumberFormat="1" applyFill="1">
      <alignment vertical="center"/>
    </xf>
    <xf numFmtId="0" fontId="16" fillId="25" borderId="0" xfId="0" applyFont="1" applyFill="1">
      <alignment vertical="center"/>
    </xf>
    <xf numFmtId="0" fontId="16" fillId="23" borderId="0" xfId="0" applyFont="1" applyFill="1">
      <alignment vertical="center"/>
    </xf>
    <xf numFmtId="0" fontId="0" fillId="25" borderId="0" xfId="0" applyFill="1" applyAlignment="1">
      <alignment horizontal="right" vertical="center"/>
    </xf>
    <xf numFmtId="0" fontId="0" fillId="26" borderId="0" xfId="0" applyFill="1">
      <alignment vertical="center"/>
    </xf>
    <xf numFmtId="3" fontId="0" fillId="28" borderId="0" xfId="0" applyNumberFormat="1" applyFill="1">
      <alignment vertical="center"/>
    </xf>
    <xf numFmtId="0" fontId="16" fillId="29" borderId="0" xfId="0" applyFont="1" applyFill="1">
      <alignment vertical="center"/>
    </xf>
    <xf numFmtId="0" fontId="16" fillId="27" borderId="0" xfId="0" applyFont="1" applyFill="1">
      <alignment vertical="center"/>
    </xf>
    <xf numFmtId="0" fontId="0" fillId="29" borderId="0" xfId="0" applyFill="1" applyAlignment="1">
      <alignment horizontal="right" vertical="center"/>
    </xf>
    <xf numFmtId="0" fontId="0" fillId="29" borderId="0" xfId="0" applyFill="1">
      <alignment vertical="center"/>
    </xf>
    <xf numFmtId="0" fontId="16" fillId="30" borderId="0" xfId="0" applyFont="1" applyFill="1">
      <alignment vertical="center"/>
    </xf>
    <xf numFmtId="0" fontId="0" fillId="30" borderId="0" xfId="0" applyFill="1" applyAlignment="1">
      <alignment horizontal="right" vertical="center"/>
    </xf>
    <xf numFmtId="0" fontId="0" fillId="31" borderId="0" xfId="0" applyFill="1">
      <alignment vertical="center"/>
    </xf>
    <xf numFmtId="0" fontId="16" fillId="32" borderId="0" xfId="0" applyFont="1" applyFill="1">
      <alignment vertical="center"/>
    </xf>
    <xf numFmtId="0" fontId="0" fillId="32" borderId="0" xfId="0" applyFill="1" applyAlignment="1">
      <alignment horizontal="right" vertical="center"/>
    </xf>
    <xf numFmtId="0" fontId="0" fillId="33" borderId="0" xfId="0" applyFill="1">
      <alignment vertical="center"/>
    </xf>
    <xf numFmtId="0" fontId="17" fillId="34" borderId="0" xfId="0" applyFont="1" applyFill="1">
      <alignment vertical="center"/>
    </xf>
    <xf numFmtId="0" fontId="16" fillId="34" borderId="0" xfId="0" applyFont="1" applyFill="1">
      <alignment vertical="center"/>
    </xf>
    <xf numFmtId="0" fontId="0" fillId="34" borderId="0" xfId="0" applyFill="1" applyAlignment="1">
      <alignment horizontal="right" vertical="center"/>
    </xf>
    <xf numFmtId="0" fontId="0" fillId="35" borderId="0" xfId="0" applyFill="1">
      <alignment vertical="center"/>
    </xf>
    <xf numFmtId="0" fontId="16" fillId="36" borderId="0" xfId="0" applyFont="1" applyFill="1">
      <alignment vertical="center"/>
    </xf>
    <xf numFmtId="0" fontId="0" fillId="36" borderId="0" xfId="0" applyFill="1" applyAlignment="1">
      <alignment horizontal="right" vertical="center"/>
    </xf>
    <xf numFmtId="0" fontId="0" fillId="36" borderId="0" xfId="0" applyFill="1">
      <alignment vertical="center"/>
    </xf>
    <xf numFmtId="0" fontId="17" fillId="37" borderId="0" xfId="0" applyFont="1" applyFill="1">
      <alignment vertical="center"/>
    </xf>
    <xf numFmtId="0" fontId="16" fillId="37" borderId="0" xfId="0" applyFont="1" applyFill="1">
      <alignment vertical="center"/>
    </xf>
    <xf numFmtId="0" fontId="0" fillId="37" borderId="0" xfId="0" applyFill="1" applyAlignment="1">
      <alignment horizontal="right" vertical="center"/>
    </xf>
    <xf numFmtId="0" fontId="0" fillId="38" borderId="0" xfId="0" applyFill="1">
      <alignment vertical="center"/>
    </xf>
    <xf numFmtId="0" fontId="17" fillId="39" borderId="0" xfId="0" applyFont="1" applyFill="1">
      <alignment vertical="center"/>
    </xf>
    <xf numFmtId="0" fontId="16" fillId="39" borderId="0" xfId="0" applyFont="1" applyFill="1">
      <alignment vertical="center"/>
    </xf>
    <xf numFmtId="0" fontId="0" fillId="39" borderId="0" xfId="0" applyFill="1" applyAlignment="1">
      <alignment horizontal="right" vertical="center"/>
    </xf>
    <xf numFmtId="0" fontId="0" fillId="39" borderId="0" xfId="0" applyFill="1">
      <alignment vertical="center"/>
    </xf>
    <xf numFmtId="0" fontId="16" fillId="40" borderId="0" xfId="0" applyFont="1" applyFill="1">
      <alignment vertical="center"/>
    </xf>
    <xf numFmtId="0" fontId="16" fillId="9" borderId="0" xfId="0" applyFont="1" applyFill="1">
      <alignment vertical="center"/>
    </xf>
    <xf numFmtId="0" fontId="0" fillId="40" borderId="0" xfId="0" applyFill="1" applyAlignment="1">
      <alignment horizontal="right" vertical="center"/>
    </xf>
    <xf numFmtId="0" fontId="0" fillId="30" borderId="0" xfId="0" applyFill="1">
      <alignment vertical="center"/>
    </xf>
    <xf numFmtId="0" fontId="16" fillId="41" borderId="0" xfId="0" applyFont="1" applyFill="1">
      <alignment vertical="center"/>
    </xf>
    <xf numFmtId="0" fontId="0" fillId="41" borderId="0" xfId="0" applyFill="1" applyAlignment="1">
      <alignment horizontal="right" vertical="center"/>
    </xf>
    <xf numFmtId="0" fontId="0" fillId="12" borderId="0" xfId="0" applyFill="1">
      <alignment vertical="center"/>
    </xf>
    <xf numFmtId="0" fontId="16" fillId="42" borderId="0" xfId="0" applyFont="1" applyFill="1">
      <alignment vertical="center"/>
    </xf>
    <xf numFmtId="0" fontId="0" fillId="42" borderId="0" xfId="0" applyFill="1" applyAlignment="1">
      <alignment horizontal="right" vertical="center"/>
    </xf>
    <xf numFmtId="0" fontId="0" fillId="43" borderId="0" xfId="0" applyFill="1">
      <alignment vertical="center"/>
    </xf>
    <xf numFmtId="0" fontId="16" fillId="44" borderId="0" xfId="0" applyFont="1" applyFill="1">
      <alignment vertical="center"/>
    </xf>
    <xf numFmtId="0" fontId="0" fillId="44" borderId="0" xfId="0" applyFill="1" applyAlignment="1">
      <alignment horizontal="right" vertical="center"/>
    </xf>
    <xf numFmtId="0" fontId="0" fillId="45" borderId="0" xfId="0" applyFill="1">
      <alignment vertical="center"/>
    </xf>
    <xf numFmtId="0" fontId="16" fillId="38" borderId="0" xfId="0" applyFont="1" applyFill="1">
      <alignment vertical="center"/>
    </xf>
    <xf numFmtId="0" fontId="0" fillId="38" borderId="0" xfId="0" applyFill="1" applyAlignment="1">
      <alignment horizontal="right" vertical="center"/>
    </xf>
    <xf numFmtId="0" fontId="0" fillId="37" borderId="0" xfId="0" applyFill="1">
      <alignment vertical="center"/>
    </xf>
    <xf numFmtId="0" fontId="16" fillId="46" borderId="0" xfId="0" applyFont="1" applyFill="1">
      <alignment vertical="center"/>
    </xf>
    <xf numFmtId="0" fontId="0" fillId="46" borderId="0" xfId="0" applyFill="1" applyAlignment="1">
      <alignment horizontal="right" vertical="center"/>
    </xf>
    <xf numFmtId="0" fontId="0" fillId="47" borderId="0" xfId="0" applyFill="1">
      <alignment vertical="center"/>
    </xf>
    <xf numFmtId="0" fontId="0" fillId="48" borderId="0" xfId="0" applyFill="1">
      <alignment vertical="center"/>
    </xf>
    <xf numFmtId="0" fontId="16" fillId="49" borderId="0" xfId="0" applyFont="1" applyFill="1">
      <alignment vertical="center"/>
    </xf>
    <xf numFmtId="0" fontId="0" fillId="49" borderId="0" xfId="0" applyFill="1" applyAlignment="1">
      <alignment horizontal="right" vertical="center"/>
    </xf>
    <xf numFmtId="0" fontId="16" fillId="50" borderId="0" xfId="0" applyFont="1" applyFill="1">
      <alignment vertical="center"/>
    </xf>
    <xf numFmtId="0" fontId="0" fillId="50" borderId="0" xfId="0" applyFill="1" applyAlignment="1">
      <alignment horizontal="right" vertical="center"/>
    </xf>
    <xf numFmtId="0" fontId="0" fillId="51" borderId="0" xfId="0" applyFill="1">
      <alignment vertical="center"/>
    </xf>
    <xf numFmtId="0" fontId="16" fillId="52" borderId="0" xfId="0" applyFont="1" applyFill="1">
      <alignment vertical="center"/>
    </xf>
    <xf numFmtId="0" fontId="0" fillId="52" borderId="0" xfId="0" applyFill="1" applyAlignment="1">
      <alignment horizontal="right" vertical="center"/>
    </xf>
    <xf numFmtId="0" fontId="0" fillId="54" borderId="0" xfId="0" applyFill="1">
      <alignment vertical="center"/>
    </xf>
    <xf numFmtId="0" fontId="0" fillId="27" borderId="0" xfId="0" applyFill="1">
      <alignment vertical="center"/>
    </xf>
    <xf numFmtId="0" fontId="16" fillId="55" borderId="0" xfId="0" applyFont="1" applyFill="1">
      <alignment vertical="center"/>
    </xf>
    <xf numFmtId="0" fontId="0" fillId="55" borderId="0" xfId="0" applyFill="1" applyAlignment="1">
      <alignment horizontal="right" vertical="center"/>
    </xf>
    <xf numFmtId="0" fontId="16" fillId="56" borderId="0" xfId="0" applyFont="1" applyFill="1">
      <alignment vertical="center"/>
    </xf>
    <xf numFmtId="0" fontId="0" fillId="56" borderId="0" xfId="0" applyFill="1" applyAlignment="1">
      <alignment horizontal="right" vertical="center"/>
    </xf>
    <xf numFmtId="0" fontId="0" fillId="57" borderId="0" xfId="0" applyFill="1">
      <alignment vertical="center"/>
    </xf>
    <xf numFmtId="0" fontId="16" fillId="58" borderId="0" xfId="0" applyFont="1" applyFill="1">
      <alignment vertical="center"/>
    </xf>
    <xf numFmtId="0" fontId="0" fillId="58" borderId="0" xfId="0" applyFill="1" applyAlignment="1">
      <alignment horizontal="right" vertical="center"/>
    </xf>
    <xf numFmtId="0" fontId="0" fillId="34" borderId="0" xfId="0" applyFill="1">
      <alignment vertical="center"/>
    </xf>
    <xf numFmtId="0" fontId="16" fillId="43" borderId="0" xfId="0" applyFont="1" applyFill="1">
      <alignment vertical="center"/>
    </xf>
    <xf numFmtId="0" fontId="0" fillId="43" borderId="0" xfId="0" applyFill="1" applyAlignment="1">
      <alignment horizontal="right" vertical="center"/>
    </xf>
    <xf numFmtId="0" fontId="0" fillId="52" borderId="0" xfId="0" applyFill="1">
      <alignment vertical="center"/>
    </xf>
    <xf numFmtId="0" fontId="0" fillId="59" borderId="0" xfId="0" applyFill="1">
      <alignment vertical="center"/>
    </xf>
    <xf numFmtId="0" fontId="16" fillId="60" borderId="0" xfId="0" applyFont="1" applyFill="1">
      <alignment vertical="center"/>
    </xf>
    <xf numFmtId="0" fontId="0" fillId="60" borderId="0" xfId="0" applyFill="1" applyAlignment="1">
      <alignment horizontal="right" vertical="center"/>
    </xf>
    <xf numFmtId="0" fontId="0" fillId="46" borderId="0" xfId="0" applyFill="1">
      <alignment vertical="center"/>
    </xf>
    <xf numFmtId="0" fontId="16" fillId="61" borderId="0" xfId="0" applyFont="1" applyFill="1">
      <alignment vertical="center"/>
    </xf>
    <xf numFmtId="0" fontId="0" fillId="61" borderId="0" xfId="0" applyFill="1" applyAlignment="1">
      <alignment horizontal="right" vertical="center"/>
    </xf>
    <xf numFmtId="0" fontId="0" fillId="40" borderId="0" xfId="0" applyFill="1">
      <alignment vertical="center"/>
    </xf>
    <xf numFmtId="0" fontId="16" fillId="15" borderId="0" xfId="0" applyFont="1" applyFill="1">
      <alignment vertical="center"/>
    </xf>
    <xf numFmtId="0" fontId="0" fillId="15" borderId="0" xfId="0" applyFill="1" applyAlignment="1">
      <alignment horizontal="right" vertical="center"/>
    </xf>
    <xf numFmtId="0" fontId="0" fillId="62" borderId="0" xfId="0" applyFill="1">
      <alignment vertical="center"/>
    </xf>
    <xf numFmtId="0" fontId="0" fillId="58" borderId="0" xfId="0" applyFill="1">
      <alignment vertical="center"/>
    </xf>
    <xf numFmtId="0" fontId="16" fillId="53" borderId="0" xfId="0" applyFont="1" applyFill="1">
      <alignment vertical="center"/>
    </xf>
    <xf numFmtId="0" fontId="0" fillId="53" borderId="0" xfId="0" applyFill="1" applyAlignment="1">
      <alignment horizontal="right" vertical="center"/>
    </xf>
    <xf numFmtId="0" fontId="0" fillId="63" borderId="0" xfId="0" applyFill="1">
      <alignment vertical="center"/>
    </xf>
    <xf numFmtId="0" fontId="16" fillId="59" borderId="0" xfId="0" applyFont="1" applyFill="1">
      <alignment vertical="center"/>
    </xf>
    <xf numFmtId="0" fontId="0" fillId="59" borderId="0" xfId="0" applyFill="1" applyAlignment="1">
      <alignment horizontal="right" vertical="center"/>
    </xf>
    <xf numFmtId="0" fontId="0" fillId="64" borderId="0" xfId="0" applyFill="1">
      <alignment vertical="center"/>
    </xf>
    <xf numFmtId="0" fontId="0" fillId="65" borderId="0" xfId="0" applyFill="1">
      <alignment vertical="center"/>
    </xf>
    <xf numFmtId="0" fontId="16" fillId="66" borderId="0" xfId="0" applyFont="1" applyFill="1">
      <alignment vertical="center"/>
    </xf>
    <xf numFmtId="0" fontId="16" fillId="48" borderId="0" xfId="0" applyFont="1" applyFill="1">
      <alignment vertical="center"/>
    </xf>
    <xf numFmtId="0" fontId="0" fillId="66" borderId="0" xfId="0" applyFill="1" applyAlignment="1">
      <alignment horizontal="right" vertical="center"/>
    </xf>
    <xf numFmtId="0" fontId="0" fillId="66" borderId="0" xfId="0" applyFill="1">
      <alignment vertical="center"/>
    </xf>
    <xf numFmtId="0" fontId="16" fillId="67" borderId="0" xfId="0" applyFont="1" applyFill="1">
      <alignment vertical="center"/>
    </xf>
    <xf numFmtId="0" fontId="0" fillId="67" borderId="0" xfId="0" applyFill="1" applyAlignment="1">
      <alignment horizontal="right" vertical="center"/>
    </xf>
    <xf numFmtId="0" fontId="0" fillId="68" borderId="0" xfId="0" applyFill="1">
      <alignment vertical="center"/>
    </xf>
    <xf numFmtId="0" fontId="16" fillId="26" borderId="0" xfId="0" applyFont="1" applyFill="1">
      <alignment vertical="center"/>
    </xf>
    <xf numFmtId="0" fontId="0" fillId="26" borderId="0" xfId="0" applyFill="1" applyAlignment="1">
      <alignment horizontal="right" vertical="center"/>
    </xf>
    <xf numFmtId="0" fontId="16" fillId="69" borderId="0" xfId="0" applyFont="1" applyFill="1">
      <alignment vertical="center"/>
    </xf>
    <xf numFmtId="0" fontId="0" fillId="69" borderId="0" xfId="0" applyFill="1" applyAlignment="1">
      <alignment horizontal="right" vertical="center"/>
    </xf>
    <xf numFmtId="0" fontId="16" fillId="70" borderId="0" xfId="0" applyFont="1" applyFill="1">
      <alignment vertical="center"/>
    </xf>
    <xf numFmtId="0" fontId="0" fillId="70" borderId="0" xfId="0" applyFill="1" applyAlignment="1">
      <alignment horizontal="right" vertical="center"/>
    </xf>
    <xf numFmtId="0" fontId="0" fillId="56" borderId="0" xfId="0" applyFill="1">
      <alignment vertical="center"/>
    </xf>
    <xf numFmtId="0" fontId="0" fillId="71" borderId="0" xfId="0" applyFill="1">
      <alignment vertical="center"/>
    </xf>
    <xf numFmtId="0" fontId="16" fillId="51" borderId="0" xfId="0" applyFont="1" applyFill="1">
      <alignment vertical="center"/>
    </xf>
    <xf numFmtId="0" fontId="0" fillId="51" borderId="0" xfId="0" applyFill="1" applyAlignment="1">
      <alignment horizontal="right" vertical="center"/>
    </xf>
    <xf numFmtId="0" fontId="0" fillId="72" borderId="0" xfId="0" applyFill="1">
      <alignment vertical="center"/>
    </xf>
    <xf numFmtId="0" fontId="0" fillId="73" borderId="0" xfId="0" applyFill="1">
      <alignment vertical="center"/>
    </xf>
    <xf numFmtId="0" fontId="16" fillId="74" borderId="0" xfId="0" applyFont="1" applyFill="1">
      <alignment vertical="center"/>
    </xf>
    <xf numFmtId="0" fontId="0" fillId="74" borderId="0" xfId="0" applyFill="1" applyAlignment="1">
      <alignment horizontal="right" vertical="center"/>
    </xf>
    <xf numFmtId="0" fontId="0" fillId="75" borderId="0" xfId="0" applyFill="1">
      <alignment vertical="center"/>
    </xf>
    <xf numFmtId="0" fontId="16" fillId="76" borderId="0" xfId="0" applyFont="1" applyFill="1">
      <alignment vertical="center"/>
    </xf>
    <xf numFmtId="0" fontId="0" fillId="76" borderId="0" xfId="0" applyFill="1" applyAlignment="1">
      <alignment horizontal="right" vertical="center"/>
    </xf>
    <xf numFmtId="0" fontId="0" fillId="48" borderId="0" xfId="0" applyFill="1" applyAlignment="1">
      <alignment horizontal="right" vertical="center"/>
    </xf>
    <xf numFmtId="0" fontId="0" fillId="77" borderId="0" xfId="0" applyFill="1">
      <alignment vertical="center"/>
    </xf>
    <xf numFmtId="0" fontId="16" fillId="78" borderId="0" xfId="0" applyFont="1" applyFill="1">
      <alignment vertical="center"/>
    </xf>
    <xf numFmtId="0" fontId="0" fillId="78" borderId="0" xfId="0" applyFill="1" applyAlignment="1">
      <alignment horizontal="right" vertical="center"/>
    </xf>
    <xf numFmtId="0" fontId="0" fillId="79" borderId="0" xfId="0" applyFill="1">
      <alignment vertical="center"/>
    </xf>
    <xf numFmtId="0" fontId="0" fillId="50" borderId="0" xfId="0" applyFill="1">
      <alignment vertical="center"/>
    </xf>
    <xf numFmtId="0" fontId="16" fillId="80" borderId="0" xfId="0" applyFont="1" applyFill="1">
      <alignment vertical="center"/>
    </xf>
    <xf numFmtId="0" fontId="0" fillId="80" borderId="0" xfId="0" applyFill="1" applyAlignment="1">
      <alignment horizontal="right" vertical="center"/>
    </xf>
    <xf numFmtId="0" fontId="16" fillId="81" borderId="0" xfId="0" applyFont="1" applyFill="1">
      <alignment vertical="center"/>
    </xf>
    <xf numFmtId="0" fontId="0" fillId="81" borderId="0" xfId="0" applyFill="1" applyAlignment="1">
      <alignment horizontal="right" vertical="center"/>
    </xf>
    <xf numFmtId="0" fontId="16" fillId="82" borderId="0" xfId="0" applyFont="1" applyFill="1">
      <alignment vertical="center"/>
    </xf>
    <xf numFmtId="0" fontId="0" fillId="82" borderId="0" xfId="0" applyFill="1" applyAlignment="1">
      <alignment horizontal="right" vertical="center"/>
    </xf>
    <xf numFmtId="0" fontId="0" fillId="67" borderId="0" xfId="0" applyFill="1">
      <alignment vertical="center"/>
    </xf>
    <xf numFmtId="0" fontId="0" fillId="12" borderId="0" xfId="0" applyFill="1" applyAlignment="1">
      <alignment horizontal="right" vertical="center"/>
    </xf>
    <xf numFmtId="0" fontId="16" fillId="83" borderId="0" xfId="0" applyFont="1" applyFill="1">
      <alignment vertical="center"/>
    </xf>
    <xf numFmtId="0" fontId="0" fillId="83" borderId="0" xfId="0" applyFill="1" applyAlignment="1">
      <alignment horizontal="right" vertical="center"/>
    </xf>
    <xf numFmtId="0" fontId="0" fillId="84" borderId="0" xfId="0" applyFill="1">
      <alignment vertical="center"/>
    </xf>
    <xf numFmtId="0" fontId="0" fillId="85" borderId="0" xfId="0" applyFill="1">
      <alignment vertical="center"/>
    </xf>
    <xf numFmtId="0" fontId="16" fillId="86" borderId="0" xfId="0" applyFont="1" applyFill="1">
      <alignment vertical="center"/>
    </xf>
    <xf numFmtId="0" fontId="16" fillId="28" borderId="0" xfId="0" applyFont="1" applyFill="1">
      <alignment vertical="center"/>
    </xf>
    <xf numFmtId="0" fontId="0" fillId="86" borderId="0" xfId="0" applyFill="1" applyAlignment="1">
      <alignment horizontal="right" vertical="center"/>
    </xf>
    <xf numFmtId="10" fontId="0" fillId="0" borderId="0" xfId="0" applyNumberFormat="1">
      <alignment vertical="center"/>
    </xf>
    <xf numFmtId="10" fontId="0" fillId="9" borderId="0" xfId="2" applyNumberFormat="1" applyFont="1" applyFill="1">
      <alignment vertical="center"/>
    </xf>
    <xf numFmtId="10" fontId="0" fillId="12" borderId="0" xfId="2" applyNumberFormat="1" applyFont="1" applyFill="1">
      <alignment vertical="center"/>
    </xf>
    <xf numFmtId="10" fontId="0" fillId="16" borderId="0" xfId="2" applyNumberFormat="1" applyFont="1" applyFill="1">
      <alignment vertical="center"/>
    </xf>
    <xf numFmtId="10" fontId="0" fillId="19" borderId="0" xfId="2" applyNumberFormat="1" applyFont="1" applyFill="1">
      <alignment vertical="center"/>
    </xf>
    <xf numFmtId="10" fontId="0" fillId="23" borderId="0" xfId="2" applyNumberFormat="1" applyFont="1" applyFill="1">
      <alignment vertical="center"/>
    </xf>
    <xf numFmtId="10" fontId="0" fillId="27" borderId="0" xfId="2" applyNumberFormat="1" applyFont="1" applyFill="1">
      <alignment vertical="center"/>
    </xf>
    <xf numFmtId="0" fontId="0" fillId="87" borderId="0" xfId="0" applyFill="1">
      <alignment vertical="center"/>
    </xf>
    <xf numFmtId="0" fontId="16" fillId="88" borderId="0" xfId="0" applyFont="1" applyFill="1">
      <alignment vertical="center"/>
    </xf>
    <xf numFmtId="0" fontId="0" fillId="88" borderId="0" xfId="0" applyFill="1" applyAlignment="1">
      <alignment horizontal="right" vertical="center"/>
    </xf>
    <xf numFmtId="0" fontId="16" fillId="89" borderId="0" xfId="0" applyFont="1" applyFill="1">
      <alignment vertical="center"/>
    </xf>
    <xf numFmtId="0" fontId="0" fillId="89" borderId="0" xfId="0" applyFill="1" applyAlignment="1">
      <alignment horizontal="right" vertical="center"/>
    </xf>
    <xf numFmtId="0" fontId="16" fillId="73" borderId="0" xfId="0" applyFont="1" applyFill="1">
      <alignment vertical="center"/>
    </xf>
    <xf numFmtId="0" fontId="0" fillId="73" borderId="0" xfId="0" applyFill="1" applyAlignment="1">
      <alignment horizontal="right" vertical="center"/>
    </xf>
    <xf numFmtId="0" fontId="0" fillId="90" borderId="0" xfId="0" applyFill="1">
      <alignment vertical="center"/>
    </xf>
    <xf numFmtId="0" fontId="16" fillId="91" borderId="0" xfId="0" applyFont="1" applyFill="1">
      <alignment vertical="center"/>
    </xf>
    <xf numFmtId="0" fontId="0" fillId="91" borderId="0" xfId="0" applyFill="1" applyAlignment="1">
      <alignment horizontal="right" vertical="center"/>
    </xf>
    <xf numFmtId="0" fontId="0" fillId="92" borderId="0" xfId="0" applyFill="1">
      <alignment vertical="center"/>
    </xf>
    <xf numFmtId="0" fontId="16" fillId="71" borderId="0" xfId="0" applyFont="1" applyFill="1">
      <alignment vertical="center"/>
    </xf>
    <xf numFmtId="0" fontId="0" fillId="71" borderId="0" xfId="0" applyFill="1" applyAlignment="1">
      <alignment horizontal="right" vertical="center"/>
    </xf>
    <xf numFmtId="0" fontId="16" fillId="63" borderId="0" xfId="0" applyFont="1" applyFill="1">
      <alignment vertical="center"/>
    </xf>
    <xf numFmtId="0" fontId="0" fillId="20" borderId="0" xfId="0" applyFill="1">
      <alignment vertical="center"/>
    </xf>
    <xf numFmtId="0" fontId="16" fillId="20" borderId="0" xfId="0" applyFont="1" applyFill="1">
      <alignment vertical="center"/>
    </xf>
    <xf numFmtId="0" fontId="0" fillId="63" borderId="0" xfId="0" applyFill="1" applyAlignment="1">
      <alignment horizontal="right" vertical="center"/>
    </xf>
    <xf numFmtId="0" fontId="0" fillId="93" borderId="0" xfId="0" applyFill="1">
      <alignment vertical="center"/>
    </xf>
    <xf numFmtId="0" fontId="16" fillId="94" borderId="0" xfId="0" applyFont="1" applyFill="1">
      <alignment vertical="center"/>
    </xf>
    <xf numFmtId="0" fontId="0" fillId="94" borderId="0" xfId="0" applyFill="1" applyAlignment="1">
      <alignment horizontal="right" vertical="center"/>
    </xf>
    <xf numFmtId="0" fontId="16" fillId="95" borderId="0" xfId="0" applyFont="1" applyFill="1">
      <alignment vertical="center"/>
    </xf>
    <xf numFmtId="0" fontId="0" fillId="95" borderId="0" xfId="0" applyFill="1" applyAlignment="1">
      <alignment horizontal="right" vertical="center"/>
    </xf>
    <xf numFmtId="0" fontId="0" fillId="61" borderId="0" xfId="0" applyFill="1">
      <alignment vertical="center"/>
    </xf>
    <xf numFmtId="0" fontId="16" fillId="96" borderId="0" xfId="0" applyFont="1" applyFill="1">
      <alignment vertical="center"/>
    </xf>
    <xf numFmtId="0" fontId="0" fillId="96" borderId="0" xfId="0" applyFill="1" applyAlignment="1">
      <alignment horizontal="right" vertical="center"/>
    </xf>
    <xf numFmtId="0" fontId="0" fillId="97" borderId="0" xfId="0" applyFill="1">
      <alignment vertical="center"/>
    </xf>
    <xf numFmtId="0" fontId="16" fillId="98" borderId="0" xfId="0" applyFont="1" applyFill="1">
      <alignment vertical="center"/>
    </xf>
    <xf numFmtId="0" fontId="0" fillId="98" borderId="0" xfId="0" applyFill="1" applyAlignment="1">
      <alignment horizontal="right" vertical="center"/>
    </xf>
    <xf numFmtId="0" fontId="0" fillId="99" borderId="0" xfId="0" applyFill="1">
      <alignment vertical="center"/>
    </xf>
    <xf numFmtId="0" fontId="16" fillId="54" borderId="0" xfId="0" applyFont="1" applyFill="1">
      <alignment vertical="center"/>
    </xf>
    <xf numFmtId="0" fontId="0" fillId="54" borderId="0" xfId="0" applyFill="1" applyAlignment="1">
      <alignment horizontal="right" vertical="center"/>
    </xf>
    <xf numFmtId="0" fontId="0" fillId="100" borderId="0" xfId="0" applyFill="1">
      <alignment vertical="center"/>
    </xf>
    <xf numFmtId="38" fontId="0" fillId="0" borderId="0" xfId="1" applyFont="1" applyAlignment="1">
      <alignment horizontal="right" vertical="center"/>
    </xf>
    <xf numFmtId="0" fontId="16" fillId="0" borderId="0" xfId="0" applyFont="1" applyFill="1">
      <alignment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38" fontId="0" fillId="0" borderId="0" xfId="0" applyNumberFormat="1" applyAlignment="1">
      <alignment horizontal="right" vertical="center"/>
    </xf>
    <xf numFmtId="0" fontId="19" fillId="34" borderId="0" xfId="21" applyFill="1">
      <alignment vertical="center"/>
    </xf>
  </cellXfs>
  <cellStyles count="22">
    <cellStyle name="Accent" xfId="3" xr:uid="{00000000-0005-0000-0000-000000000000}"/>
    <cellStyle name="Accent 1" xfId="4" xr:uid="{00000000-0005-0000-0000-000001000000}"/>
    <cellStyle name="Accent 2" xfId="5" xr:uid="{00000000-0005-0000-0000-000002000000}"/>
    <cellStyle name="Accent 3" xfId="6" xr:uid="{00000000-0005-0000-0000-000003000000}"/>
    <cellStyle name="Bad" xfId="7" xr:uid="{00000000-0005-0000-0000-000004000000}"/>
    <cellStyle name="Error" xfId="8" xr:uid="{00000000-0005-0000-0000-000005000000}"/>
    <cellStyle name="Footnote" xfId="9" xr:uid="{00000000-0005-0000-0000-000006000000}"/>
    <cellStyle name="Good" xfId="10" xr:uid="{00000000-0005-0000-0000-000007000000}"/>
    <cellStyle name="Heading (user)" xfId="11" xr:uid="{00000000-0005-0000-0000-000008000000}"/>
    <cellStyle name="Heading 1" xfId="12" xr:uid="{00000000-0005-0000-0000-000009000000}"/>
    <cellStyle name="Heading 2" xfId="13" xr:uid="{00000000-0005-0000-0000-00000A000000}"/>
    <cellStyle name="Hyperlink" xfId="14" xr:uid="{00000000-0005-0000-0000-00000B000000}"/>
    <cellStyle name="Neutral" xfId="15" xr:uid="{00000000-0005-0000-0000-00000C000000}"/>
    <cellStyle name="Note" xfId="16" xr:uid="{00000000-0005-0000-0000-00000D000000}"/>
    <cellStyle name="Result (user)" xfId="17" xr:uid="{00000000-0005-0000-0000-00000E000000}"/>
    <cellStyle name="Status" xfId="18" xr:uid="{00000000-0005-0000-0000-00000F000000}"/>
    <cellStyle name="Text" xfId="19" xr:uid="{00000000-0005-0000-0000-000010000000}"/>
    <cellStyle name="Warning" xfId="20" xr:uid="{00000000-0005-0000-0000-000011000000}"/>
    <cellStyle name="パーセント" xfId="2" builtinId="5"/>
    <cellStyle name="ハイパーリンク" xfId="21" builtinId="8"/>
    <cellStyle name="桁区切り" xfId="1" builtinId="6"/>
    <cellStyle name="標準" xfId="0" builtinId="0" customBuiltin="1"/>
  </cellStyles>
  <dxfs count="0"/>
  <tableStyles count="0" defaultTableStyle="TableStyleMedium2" defaultPivotStyle="PivotStyleLight16"/>
  <colors>
    <mruColors>
      <color rgb="FF10C0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2.xml"/><Relationship Id="rId7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5.xml"/><Relationship Id="rId5" Type="http://schemas.openxmlformats.org/officeDocument/2006/relationships/chartsheet" Target="chartsheets/sheet4.xml"/><Relationship Id="rId10" Type="http://schemas.openxmlformats.org/officeDocument/2006/relationships/calcChain" Target="calcChain.xml"/><Relationship Id="rId4" Type="http://schemas.openxmlformats.org/officeDocument/2006/relationships/chartsheet" Target="chart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altLang="ja-JP"/>
              <a:t>Longterm</a:t>
            </a:r>
            <a:r>
              <a:rPr lang="ja-JP" altLang="en-US"/>
              <a:t> </a:t>
            </a:r>
            <a:r>
              <a:rPr lang="en-US" altLang="ja-JP"/>
              <a:t>view</a:t>
            </a:r>
            <a:r>
              <a:rPr lang="ja-JP" altLang="en-US"/>
              <a:t> </a:t>
            </a:r>
            <a:r>
              <a:rPr lang="en-US" altLang="ja-JP"/>
              <a:t>(ABU,</a:t>
            </a:r>
            <a:r>
              <a:rPr lang="ja-JP" altLang="en-US"/>
              <a:t> </a:t>
            </a:r>
            <a:r>
              <a:rPr lang="en-US" altLang="ja-JP"/>
              <a:t>IIBU</a:t>
            </a:r>
            <a:r>
              <a:rPr lang="ja-JP" altLang="en-US"/>
              <a:t> </a:t>
            </a:r>
            <a:r>
              <a:rPr lang="en-US" altLang="ja-JP"/>
              <a:t>&amp;</a:t>
            </a:r>
            <a:r>
              <a:rPr lang="ja-JP" altLang="en-US"/>
              <a:t> </a:t>
            </a:r>
            <a:r>
              <a:rPr lang="en-US" altLang="ja-JP"/>
              <a:t>Rank)</a:t>
            </a:r>
            <a:endParaRPr lang="ja-JP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1"/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'Patch Count (total)'!$J$4:$CM$4</c:f>
              <c:strCache>
                <c:ptCount val="82"/>
                <c:pt idx="0">
                  <c:v>Linux-2.6.12</c:v>
                </c:pt>
                <c:pt idx="1">
                  <c:v>Linux-2.6.13</c:v>
                </c:pt>
                <c:pt idx="2">
                  <c:v>Linux-2.6.14</c:v>
                </c:pt>
                <c:pt idx="3">
                  <c:v>Linux-2.6.15</c:v>
                </c:pt>
                <c:pt idx="4">
                  <c:v>Linux-2.6.16</c:v>
                </c:pt>
                <c:pt idx="5">
                  <c:v>Linux-2.6.17</c:v>
                </c:pt>
                <c:pt idx="6">
                  <c:v>Linux-2.6.18</c:v>
                </c:pt>
                <c:pt idx="7">
                  <c:v>Linux-2.6.19</c:v>
                </c:pt>
                <c:pt idx="8">
                  <c:v>Linux-2.6.20</c:v>
                </c:pt>
                <c:pt idx="9">
                  <c:v>Linux-2.6.21</c:v>
                </c:pt>
                <c:pt idx="10">
                  <c:v>Linux-2.6.22</c:v>
                </c:pt>
                <c:pt idx="11">
                  <c:v>Linux-2.6.23</c:v>
                </c:pt>
                <c:pt idx="12">
                  <c:v>Linux-2.6.24</c:v>
                </c:pt>
                <c:pt idx="13">
                  <c:v>Linux-2.6.25</c:v>
                </c:pt>
                <c:pt idx="14">
                  <c:v>Linux-2.6.26</c:v>
                </c:pt>
                <c:pt idx="15">
                  <c:v>Linux-2.6.27</c:v>
                </c:pt>
                <c:pt idx="16">
                  <c:v>Linux-2.6.28</c:v>
                </c:pt>
                <c:pt idx="17">
                  <c:v>Linux-2.6.29</c:v>
                </c:pt>
                <c:pt idx="18">
                  <c:v>Linux-2.6.30</c:v>
                </c:pt>
                <c:pt idx="19">
                  <c:v>Linux-2.6.31</c:v>
                </c:pt>
                <c:pt idx="20">
                  <c:v>Linux-2.6.32</c:v>
                </c:pt>
                <c:pt idx="21">
                  <c:v>Linux-2.6.33</c:v>
                </c:pt>
                <c:pt idx="22">
                  <c:v>Linux-2.6.34</c:v>
                </c:pt>
                <c:pt idx="23">
                  <c:v>Linux-2.6.35</c:v>
                </c:pt>
                <c:pt idx="24">
                  <c:v>Linux-2.6.36</c:v>
                </c:pt>
                <c:pt idx="25">
                  <c:v>Linux-2.6.37</c:v>
                </c:pt>
                <c:pt idx="26">
                  <c:v>Linux-2.6.38</c:v>
                </c:pt>
                <c:pt idx="27">
                  <c:v>Linux-2.6.39</c:v>
                </c:pt>
                <c:pt idx="28">
                  <c:v>Linux-3.0</c:v>
                </c:pt>
                <c:pt idx="29">
                  <c:v>Linux-3.1</c:v>
                </c:pt>
                <c:pt idx="30">
                  <c:v>Linux-3.2</c:v>
                </c:pt>
                <c:pt idx="31">
                  <c:v>Linux-3.3</c:v>
                </c:pt>
                <c:pt idx="32">
                  <c:v>Linux-3.4</c:v>
                </c:pt>
                <c:pt idx="33">
                  <c:v>Linux-3.5</c:v>
                </c:pt>
                <c:pt idx="34">
                  <c:v>Linux-3.6</c:v>
                </c:pt>
                <c:pt idx="35">
                  <c:v>Linux-3.7</c:v>
                </c:pt>
                <c:pt idx="36">
                  <c:v>Linux-3.8</c:v>
                </c:pt>
                <c:pt idx="37">
                  <c:v>Linux-3.9</c:v>
                </c:pt>
                <c:pt idx="38">
                  <c:v>Linux-3.10</c:v>
                </c:pt>
                <c:pt idx="39">
                  <c:v>Linux-3.11</c:v>
                </c:pt>
                <c:pt idx="40">
                  <c:v>Linux-3.12</c:v>
                </c:pt>
                <c:pt idx="41">
                  <c:v>Linux-3.13</c:v>
                </c:pt>
                <c:pt idx="42">
                  <c:v>Linux-3.14</c:v>
                </c:pt>
                <c:pt idx="43">
                  <c:v>Linux-3.15</c:v>
                </c:pt>
                <c:pt idx="44">
                  <c:v>Linux-3.16</c:v>
                </c:pt>
                <c:pt idx="45">
                  <c:v>Linux-3.17</c:v>
                </c:pt>
                <c:pt idx="46">
                  <c:v>Linux-3.18</c:v>
                </c:pt>
                <c:pt idx="47">
                  <c:v>Linux-3.19</c:v>
                </c:pt>
                <c:pt idx="48">
                  <c:v>Linux-4.0</c:v>
                </c:pt>
                <c:pt idx="49">
                  <c:v>Linux-4.1</c:v>
                </c:pt>
                <c:pt idx="50">
                  <c:v>Linux-4.2</c:v>
                </c:pt>
                <c:pt idx="51">
                  <c:v>Linux-4.3</c:v>
                </c:pt>
                <c:pt idx="52">
                  <c:v>Linux-4.4</c:v>
                </c:pt>
                <c:pt idx="53">
                  <c:v>Linux-4.5</c:v>
                </c:pt>
                <c:pt idx="54">
                  <c:v>Linux-4.6</c:v>
                </c:pt>
                <c:pt idx="55">
                  <c:v>Linux-4.7</c:v>
                </c:pt>
                <c:pt idx="56">
                  <c:v>Linux-4.8</c:v>
                </c:pt>
                <c:pt idx="57">
                  <c:v>Linux-4.9</c:v>
                </c:pt>
                <c:pt idx="58">
                  <c:v>Linux-4.10</c:v>
                </c:pt>
                <c:pt idx="59">
                  <c:v>Linux-4.11</c:v>
                </c:pt>
                <c:pt idx="60">
                  <c:v>Linux-4.12</c:v>
                </c:pt>
                <c:pt idx="61">
                  <c:v>Linux-4.13</c:v>
                </c:pt>
                <c:pt idx="62">
                  <c:v>Linux-4.14</c:v>
                </c:pt>
                <c:pt idx="63">
                  <c:v>Linux-4.15</c:v>
                </c:pt>
                <c:pt idx="64">
                  <c:v>Linux-4.16</c:v>
                </c:pt>
                <c:pt idx="65">
                  <c:v>Linux-4.17</c:v>
                </c:pt>
                <c:pt idx="66">
                  <c:v>Linux-4.18</c:v>
                </c:pt>
                <c:pt idx="67">
                  <c:v>Linux-4.19</c:v>
                </c:pt>
                <c:pt idx="68">
                  <c:v>Linux-4.20</c:v>
                </c:pt>
                <c:pt idx="69">
                  <c:v>Linux-5.0</c:v>
                </c:pt>
                <c:pt idx="70">
                  <c:v>Linux-5.1</c:v>
                </c:pt>
                <c:pt idx="71">
                  <c:v>Linux-5.2</c:v>
                </c:pt>
                <c:pt idx="72">
                  <c:v>Linux-5.3</c:v>
                </c:pt>
                <c:pt idx="73">
                  <c:v>Linux-5.4</c:v>
                </c:pt>
                <c:pt idx="74">
                  <c:v>Linux-5.5</c:v>
                </c:pt>
                <c:pt idx="75">
                  <c:v>Linux-5.6</c:v>
                </c:pt>
                <c:pt idx="76">
                  <c:v>Linux-5.7</c:v>
                </c:pt>
                <c:pt idx="77">
                  <c:v>Linux-5.8</c:v>
                </c:pt>
                <c:pt idx="78">
                  <c:v>Linux-5.9</c:v>
                </c:pt>
                <c:pt idx="79">
                  <c:v>Linux-5.10</c:v>
                </c:pt>
                <c:pt idx="80">
                  <c:v>Linux-5.11</c:v>
                </c:pt>
                <c:pt idx="81">
                  <c:v>Linux-5.12</c:v>
                </c:pt>
              </c:strCache>
            </c:strRef>
          </c:cat>
          <c:val>
            <c:numRef>
              <c:f>'Patch Count (total)'!$J$8:$CM$8</c:f>
              <c:numCache>
                <c:formatCode>#,##0_);[Red]\(#,##0\)</c:formatCode>
                <c:ptCount val="82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8</c:v>
                </c:pt>
                <c:pt idx="4">
                  <c:v>19</c:v>
                </c:pt>
                <c:pt idx="5">
                  <c:v>1</c:v>
                </c:pt>
                <c:pt idx="6">
                  <c:v>6</c:v>
                </c:pt>
                <c:pt idx="7">
                  <c:v>124</c:v>
                </c:pt>
                <c:pt idx="8">
                  <c:v>53</c:v>
                </c:pt>
                <c:pt idx="9">
                  <c:v>43</c:v>
                </c:pt>
                <c:pt idx="10">
                  <c:v>79</c:v>
                </c:pt>
                <c:pt idx="11">
                  <c:v>143</c:v>
                </c:pt>
                <c:pt idx="12">
                  <c:v>189</c:v>
                </c:pt>
                <c:pt idx="13">
                  <c:v>250</c:v>
                </c:pt>
                <c:pt idx="14">
                  <c:v>93</c:v>
                </c:pt>
                <c:pt idx="15">
                  <c:v>148</c:v>
                </c:pt>
                <c:pt idx="16">
                  <c:v>183</c:v>
                </c:pt>
                <c:pt idx="17">
                  <c:v>169</c:v>
                </c:pt>
                <c:pt idx="18">
                  <c:v>156</c:v>
                </c:pt>
                <c:pt idx="19">
                  <c:v>354</c:v>
                </c:pt>
                <c:pt idx="20">
                  <c:v>262</c:v>
                </c:pt>
                <c:pt idx="21">
                  <c:v>218</c:v>
                </c:pt>
                <c:pt idx="22">
                  <c:v>248</c:v>
                </c:pt>
                <c:pt idx="23">
                  <c:v>160</c:v>
                </c:pt>
                <c:pt idx="24">
                  <c:v>85</c:v>
                </c:pt>
                <c:pt idx="25">
                  <c:v>234</c:v>
                </c:pt>
                <c:pt idx="26">
                  <c:v>164</c:v>
                </c:pt>
                <c:pt idx="27">
                  <c:v>76</c:v>
                </c:pt>
                <c:pt idx="28">
                  <c:v>113</c:v>
                </c:pt>
                <c:pt idx="29">
                  <c:v>119</c:v>
                </c:pt>
                <c:pt idx="30">
                  <c:v>129</c:v>
                </c:pt>
                <c:pt idx="31">
                  <c:v>154</c:v>
                </c:pt>
                <c:pt idx="32">
                  <c:v>108</c:v>
                </c:pt>
                <c:pt idx="33">
                  <c:v>225</c:v>
                </c:pt>
                <c:pt idx="34">
                  <c:v>124</c:v>
                </c:pt>
                <c:pt idx="35">
                  <c:v>31</c:v>
                </c:pt>
                <c:pt idx="36">
                  <c:v>123</c:v>
                </c:pt>
                <c:pt idx="37">
                  <c:v>167</c:v>
                </c:pt>
                <c:pt idx="38">
                  <c:v>375</c:v>
                </c:pt>
                <c:pt idx="39">
                  <c:v>226</c:v>
                </c:pt>
                <c:pt idx="40">
                  <c:v>282</c:v>
                </c:pt>
                <c:pt idx="41">
                  <c:v>135</c:v>
                </c:pt>
                <c:pt idx="42">
                  <c:v>401</c:v>
                </c:pt>
                <c:pt idx="43">
                  <c:v>293</c:v>
                </c:pt>
                <c:pt idx="44">
                  <c:v>304</c:v>
                </c:pt>
                <c:pt idx="45">
                  <c:v>253</c:v>
                </c:pt>
                <c:pt idx="46">
                  <c:v>222</c:v>
                </c:pt>
                <c:pt idx="47">
                  <c:v>268</c:v>
                </c:pt>
                <c:pt idx="48">
                  <c:v>189</c:v>
                </c:pt>
                <c:pt idx="49">
                  <c:v>290</c:v>
                </c:pt>
                <c:pt idx="50">
                  <c:v>216</c:v>
                </c:pt>
                <c:pt idx="51">
                  <c:v>184</c:v>
                </c:pt>
                <c:pt idx="52">
                  <c:v>205</c:v>
                </c:pt>
                <c:pt idx="53">
                  <c:v>390</c:v>
                </c:pt>
                <c:pt idx="54">
                  <c:v>359</c:v>
                </c:pt>
                <c:pt idx="55">
                  <c:v>289</c:v>
                </c:pt>
                <c:pt idx="56">
                  <c:v>263</c:v>
                </c:pt>
                <c:pt idx="57">
                  <c:v>337</c:v>
                </c:pt>
                <c:pt idx="58">
                  <c:v>229</c:v>
                </c:pt>
                <c:pt idx="59">
                  <c:v>199</c:v>
                </c:pt>
                <c:pt idx="60">
                  <c:v>252</c:v>
                </c:pt>
                <c:pt idx="61">
                  <c:v>314</c:v>
                </c:pt>
                <c:pt idx="62">
                  <c:v>298</c:v>
                </c:pt>
                <c:pt idx="63">
                  <c:v>283</c:v>
                </c:pt>
                <c:pt idx="64">
                  <c:v>298</c:v>
                </c:pt>
                <c:pt idx="65">
                  <c:v>530</c:v>
                </c:pt>
                <c:pt idx="66">
                  <c:v>396</c:v>
                </c:pt>
                <c:pt idx="67">
                  <c:v>261</c:v>
                </c:pt>
                <c:pt idx="68">
                  <c:v>303</c:v>
                </c:pt>
                <c:pt idx="69">
                  <c:v>285</c:v>
                </c:pt>
                <c:pt idx="70">
                  <c:v>201</c:v>
                </c:pt>
                <c:pt idx="71">
                  <c:v>238</c:v>
                </c:pt>
                <c:pt idx="72">
                  <c:v>564</c:v>
                </c:pt>
                <c:pt idx="73">
                  <c:v>293</c:v>
                </c:pt>
                <c:pt idx="74">
                  <c:v>285</c:v>
                </c:pt>
                <c:pt idx="75">
                  <c:v>227</c:v>
                </c:pt>
                <c:pt idx="76">
                  <c:v>301</c:v>
                </c:pt>
                <c:pt idx="77">
                  <c:v>262</c:v>
                </c:pt>
                <c:pt idx="78">
                  <c:v>237</c:v>
                </c:pt>
                <c:pt idx="79">
                  <c:v>261</c:v>
                </c:pt>
                <c:pt idx="80">
                  <c:v>173</c:v>
                </c:pt>
                <c:pt idx="81">
                  <c:v>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04-46B5-8C3A-2467E709CC11}"/>
            </c:ext>
          </c:extLst>
        </c:ser>
        <c:ser>
          <c:idx val="2"/>
          <c:order val="2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'Patch Count (total)'!$J$4:$CM$4</c:f>
              <c:strCache>
                <c:ptCount val="82"/>
                <c:pt idx="0">
                  <c:v>Linux-2.6.12</c:v>
                </c:pt>
                <c:pt idx="1">
                  <c:v>Linux-2.6.13</c:v>
                </c:pt>
                <c:pt idx="2">
                  <c:v>Linux-2.6.14</c:v>
                </c:pt>
                <c:pt idx="3">
                  <c:v>Linux-2.6.15</c:v>
                </c:pt>
                <c:pt idx="4">
                  <c:v>Linux-2.6.16</c:v>
                </c:pt>
                <c:pt idx="5">
                  <c:v>Linux-2.6.17</c:v>
                </c:pt>
                <c:pt idx="6">
                  <c:v>Linux-2.6.18</c:v>
                </c:pt>
                <c:pt idx="7">
                  <c:v>Linux-2.6.19</c:v>
                </c:pt>
                <c:pt idx="8">
                  <c:v>Linux-2.6.20</c:v>
                </c:pt>
                <c:pt idx="9">
                  <c:v>Linux-2.6.21</c:v>
                </c:pt>
                <c:pt idx="10">
                  <c:v>Linux-2.6.22</c:v>
                </c:pt>
                <c:pt idx="11">
                  <c:v>Linux-2.6.23</c:v>
                </c:pt>
                <c:pt idx="12">
                  <c:v>Linux-2.6.24</c:v>
                </c:pt>
                <c:pt idx="13">
                  <c:v>Linux-2.6.25</c:v>
                </c:pt>
                <c:pt idx="14">
                  <c:v>Linux-2.6.26</c:v>
                </c:pt>
                <c:pt idx="15">
                  <c:v>Linux-2.6.27</c:v>
                </c:pt>
                <c:pt idx="16">
                  <c:v>Linux-2.6.28</c:v>
                </c:pt>
                <c:pt idx="17">
                  <c:v>Linux-2.6.29</c:v>
                </c:pt>
                <c:pt idx="18">
                  <c:v>Linux-2.6.30</c:v>
                </c:pt>
                <c:pt idx="19">
                  <c:v>Linux-2.6.31</c:v>
                </c:pt>
                <c:pt idx="20">
                  <c:v>Linux-2.6.32</c:v>
                </c:pt>
                <c:pt idx="21">
                  <c:v>Linux-2.6.33</c:v>
                </c:pt>
                <c:pt idx="22">
                  <c:v>Linux-2.6.34</c:v>
                </c:pt>
                <c:pt idx="23">
                  <c:v>Linux-2.6.35</c:v>
                </c:pt>
                <c:pt idx="24">
                  <c:v>Linux-2.6.36</c:v>
                </c:pt>
                <c:pt idx="25">
                  <c:v>Linux-2.6.37</c:v>
                </c:pt>
                <c:pt idx="26">
                  <c:v>Linux-2.6.38</c:v>
                </c:pt>
                <c:pt idx="27">
                  <c:v>Linux-2.6.39</c:v>
                </c:pt>
                <c:pt idx="28">
                  <c:v>Linux-3.0</c:v>
                </c:pt>
                <c:pt idx="29">
                  <c:v>Linux-3.1</c:v>
                </c:pt>
                <c:pt idx="30">
                  <c:v>Linux-3.2</c:v>
                </c:pt>
                <c:pt idx="31">
                  <c:v>Linux-3.3</c:v>
                </c:pt>
                <c:pt idx="32">
                  <c:v>Linux-3.4</c:v>
                </c:pt>
                <c:pt idx="33">
                  <c:v>Linux-3.5</c:v>
                </c:pt>
                <c:pt idx="34">
                  <c:v>Linux-3.6</c:v>
                </c:pt>
                <c:pt idx="35">
                  <c:v>Linux-3.7</c:v>
                </c:pt>
                <c:pt idx="36">
                  <c:v>Linux-3.8</c:v>
                </c:pt>
                <c:pt idx="37">
                  <c:v>Linux-3.9</c:v>
                </c:pt>
                <c:pt idx="38">
                  <c:v>Linux-3.10</c:v>
                </c:pt>
                <c:pt idx="39">
                  <c:v>Linux-3.11</c:v>
                </c:pt>
                <c:pt idx="40">
                  <c:v>Linux-3.12</c:v>
                </c:pt>
                <c:pt idx="41">
                  <c:v>Linux-3.13</c:v>
                </c:pt>
                <c:pt idx="42">
                  <c:v>Linux-3.14</c:v>
                </c:pt>
                <c:pt idx="43">
                  <c:v>Linux-3.15</c:v>
                </c:pt>
                <c:pt idx="44">
                  <c:v>Linux-3.16</c:v>
                </c:pt>
                <c:pt idx="45">
                  <c:v>Linux-3.17</c:v>
                </c:pt>
                <c:pt idx="46">
                  <c:v>Linux-3.18</c:v>
                </c:pt>
                <c:pt idx="47">
                  <c:v>Linux-3.19</c:v>
                </c:pt>
                <c:pt idx="48">
                  <c:v>Linux-4.0</c:v>
                </c:pt>
                <c:pt idx="49">
                  <c:v>Linux-4.1</c:v>
                </c:pt>
                <c:pt idx="50">
                  <c:v>Linux-4.2</c:v>
                </c:pt>
                <c:pt idx="51">
                  <c:v>Linux-4.3</c:v>
                </c:pt>
                <c:pt idx="52">
                  <c:v>Linux-4.4</c:v>
                </c:pt>
                <c:pt idx="53">
                  <c:v>Linux-4.5</c:v>
                </c:pt>
                <c:pt idx="54">
                  <c:v>Linux-4.6</c:v>
                </c:pt>
                <c:pt idx="55">
                  <c:v>Linux-4.7</c:v>
                </c:pt>
                <c:pt idx="56">
                  <c:v>Linux-4.8</c:v>
                </c:pt>
                <c:pt idx="57">
                  <c:v>Linux-4.9</c:v>
                </c:pt>
                <c:pt idx="58">
                  <c:v>Linux-4.10</c:v>
                </c:pt>
                <c:pt idx="59">
                  <c:v>Linux-4.11</c:v>
                </c:pt>
                <c:pt idx="60">
                  <c:v>Linux-4.12</c:v>
                </c:pt>
                <c:pt idx="61">
                  <c:v>Linux-4.13</c:v>
                </c:pt>
                <c:pt idx="62">
                  <c:v>Linux-4.14</c:v>
                </c:pt>
                <c:pt idx="63">
                  <c:v>Linux-4.15</c:v>
                </c:pt>
                <c:pt idx="64">
                  <c:v>Linux-4.16</c:v>
                </c:pt>
                <c:pt idx="65">
                  <c:v>Linux-4.17</c:v>
                </c:pt>
                <c:pt idx="66">
                  <c:v>Linux-4.18</c:v>
                </c:pt>
                <c:pt idx="67">
                  <c:v>Linux-4.19</c:v>
                </c:pt>
                <c:pt idx="68">
                  <c:v>Linux-4.20</c:v>
                </c:pt>
                <c:pt idx="69">
                  <c:v>Linux-5.0</c:v>
                </c:pt>
                <c:pt idx="70">
                  <c:v>Linux-5.1</c:v>
                </c:pt>
                <c:pt idx="71">
                  <c:v>Linux-5.2</c:v>
                </c:pt>
                <c:pt idx="72">
                  <c:v>Linux-5.3</c:v>
                </c:pt>
                <c:pt idx="73">
                  <c:v>Linux-5.4</c:v>
                </c:pt>
                <c:pt idx="74">
                  <c:v>Linux-5.5</c:v>
                </c:pt>
                <c:pt idx="75">
                  <c:v>Linux-5.6</c:v>
                </c:pt>
                <c:pt idx="76">
                  <c:v>Linux-5.7</c:v>
                </c:pt>
                <c:pt idx="77">
                  <c:v>Linux-5.8</c:v>
                </c:pt>
                <c:pt idx="78">
                  <c:v>Linux-5.9</c:v>
                </c:pt>
                <c:pt idx="79">
                  <c:v>Linux-5.10</c:v>
                </c:pt>
                <c:pt idx="80">
                  <c:v>Linux-5.11</c:v>
                </c:pt>
                <c:pt idx="81">
                  <c:v>Linux-5.12</c:v>
                </c:pt>
              </c:strCache>
            </c:strRef>
          </c:cat>
          <c:val>
            <c:numRef>
              <c:f>'Patch Count (total)'!$J$9:$CM$9</c:f>
              <c:numCache>
                <c:formatCode>#,##0_);[Red]\(#,##0\)</c:formatCode>
                <c:ptCount val="82"/>
                <c:pt idx="0">
                  <c:v>0</c:v>
                </c:pt>
                <c:pt idx="1">
                  <c:v>10</c:v>
                </c:pt>
                <c:pt idx="2">
                  <c:v>2</c:v>
                </c:pt>
                <c:pt idx="3">
                  <c:v>7</c:v>
                </c:pt>
                <c:pt idx="4">
                  <c:v>10</c:v>
                </c:pt>
                <c:pt idx="5">
                  <c:v>9</c:v>
                </c:pt>
                <c:pt idx="6">
                  <c:v>0</c:v>
                </c:pt>
                <c:pt idx="7">
                  <c:v>2</c:v>
                </c:pt>
                <c:pt idx="8">
                  <c:v>4</c:v>
                </c:pt>
                <c:pt idx="9">
                  <c:v>5</c:v>
                </c:pt>
                <c:pt idx="10">
                  <c:v>3</c:v>
                </c:pt>
                <c:pt idx="11">
                  <c:v>15</c:v>
                </c:pt>
                <c:pt idx="12">
                  <c:v>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4</c:v>
                </c:pt>
                <c:pt idx="19">
                  <c:v>0</c:v>
                </c:pt>
                <c:pt idx="20">
                  <c:v>10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1</c:v>
                </c:pt>
                <c:pt idx="28">
                  <c:v>0</c:v>
                </c:pt>
                <c:pt idx="29">
                  <c:v>3</c:v>
                </c:pt>
                <c:pt idx="30">
                  <c:v>1</c:v>
                </c:pt>
                <c:pt idx="31">
                  <c:v>4</c:v>
                </c:pt>
                <c:pt idx="32">
                  <c:v>0</c:v>
                </c:pt>
                <c:pt idx="33">
                  <c:v>7</c:v>
                </c:pt>
                <c:pt idx="34">
                  <c:v>2</c:v>
                </c:pt>
                <c:pt idx="35">
                  <c:v>2</c:v>
                </c:pt>
                <c:pt idx="36">
                  <c:v>1</c:v>
                </c:pt>
                <c:pt idx="37">
                  <c:v>0</c:v>
                </c:pt>
                <c:pt idx="38">
                  <c:v>2</c:v>
                </c:pt>
                <c:pt idx="39">
                  <c:v>2</c:v>
                </c:pt>
                <c:pt idx="40">
                  <c:v>1</c:v>
                </c:pt>
                <c:pt idx="41">
                  <c:v>4</c:v>
                </c:pt>
                <c:pt idx="42">
                  <c:v>0</c:v>
                </c:pt>
                <c:pt idx="43">
                  <c:v>3</c:v>
                </c:pt>
                <c:pt idx="44">
                  <c:v>3</c:v>
                </c:pt>
                <c:pt idx="45">
                  <c:v>12</c:v>
                </c:pt>
                <c:pt idx="46">
                  <c:v>1</c:v>
                </c:pt>
                <c:pt idx="47">
                  <c:v>8</c:v>
                </c:pt>
                <c:pt idx="48">
                  <c:v>5</c:v>
                </c:pt>
                <c:pt idx="49">
                  <c:v>0</c:v>
                </c:pt>
                <c:pt idx="50">
                  <c:v>1</c:v>
                </c:pt>
                <c:pt idx="51">
                  <c:v>2</c:v>
                </c:pt>
                <c:pt idx="52">
                  <c:v>4</c:v>
                </c:pt>
                <c:pt idx="53">
                  <c:v>7</c:v>
                </c:pt>
                <c:pt idx="54">
                  <c:v>8</c:v>
                </c:pt>
                <c:pt idx="55">
                  <c:v>4</c:v>
                </c:pt>
                <c:pt idx="56">
                  <c:v>8</c:v>
                </c:pt>
                <c:pt idx="57">
                  <c:v>8</c:v>
                </c:pt>
                <c:pt idx="58">
                  <c:v>13</c:v>
                </c:pt>
                <c:pt idx="59">
                  <c:v>19</c:v>
                </c:pt>
                <c:pt idx="60">
                  <c:v>17</c:v>
                </c:pt>
                <c:pt idx="61">
                  <c:v>21</c:v>
                </c:pt>
                <c:pt idx="62">
                  <c:v>32</c:v>
                </c:pt>
                <c:pt idx="63">
                  <c:v>59</c:v>
                </c:pt>
                <c:pt idx="64">
                  <c:v>77</c:v>
                </c:pt>
                <c:pt idx="65">
                  <c:v>25</c:v>
                </c:pt>
                <c:pt idx="66">
                  <c:v>49</c:v>
                </c:pt>
                <c:pt idx="67">
                  <c:v>26</c:v>
                </c:pt>
                <c:pt idx="68">
                  <c:v>145</c:v>
                </c:pt>
                <c:pt idx="69">
                  <c:v>111</c:v>
                </c:pt>
                <c:pt idx="70">
                  <c:v>81</c:v>
                </c:pt>
                <c:pt idx="71">
                  <c:v>42</c:v>
                </c:pt>
                <c:pt idx="72">
                  <c:v>77</c:v>
                </c:pt>
                <c:pt idx="73">
                  <c:v>18</c:v>
                </c:pt>
                <c:pt idx="74">
                  <c:v>107</c:v>
                </c:pt>
                <c:pt idx="75">
                  <c:v>25</c:v>
                </c:pt>
                <c:pt idx="76">
                  <c:v>14</c:v>
                </c:pt>
                <c:pt idx="77">
                  <c:v>64</c:v>
                </c:pt>
                <c:pt idx="78">
                  <c:v>86</c:v>
                </c:pt>
                <c:pt idx="79">
                  <c:v>139</c:v>
                </c:pt>
                <c:pt idx="80">
                  <c:v>48</c:v>
                </c:pt>
                <c:pt idx="8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04-46B5-8C3A-2467E709C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560010368"/>
        <c:axId val="560013648"/>
      </c:barChart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4">
                  <a:lumMod val="40000"/>
                  <a:lumOff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'Patch Count (total)'!$J$4:$CM$4</c:f>
              <c:strCache>
                <c:ptCount val="82"/>
                <c:pt idx="0">
                  <c:v>Linux-2.6.12</c:v>
                </c:pt>
                <c:pt idx="1">
                  <c:v>Linux-2.6.13</c:v>
                </c:pt>
                <c:pt idx="2">
                  <c:v>Linux-2.6.14</c:v>
                </c:pt>
                <c:pt idx="3">
                  <c:v>Linux-2.6.15</c:v>
                </c:pt>
                <c:pt idx="4">
                  <c:v>Linux-2.6.16</c:v>
                </c:pt>
                <c:pt idx="5">
                  <c:v>Linux-2.6.17</c:v>
                </c:pt>
                <c:pt idx="6">
                  <c:v>Linux-2.6.18</c:v>
                </c:pt>
                <c:pt idx="7">
                  <c:v>Linux-2.6.19</c:v>
                </c:pt>
                <c:pt idx="8">
                  <c:v>Linux-2.6.20</c:v>
                </c:pt>
                <c:pt idx="9">
                  <c:v>Linux-2.6.21</c:v>
                </c:pt>
                <c:pt idx="10">
                  <c:v>Linux-2.6.22</c:v>
                </c:pt>
                <c:pt idx="11">
                  <c:v>Linux-2.6.23</c:v>
                </c:pt>
                <c:pt idx="12">
                  <c:v>Linux-2.6.24</c:v>
                </c:pt>
                <c:pt idx="13">
                  <c:v>Linux-2.6.25</c:v>
                </c:pt>
                <c:pt idx="14">
                  <c:v>Linux-2.6.26</c:v>
                </c:pt>
                <c:pt idx="15">
                  <c:v>Linux-2.6.27</c:v>
                </c:pt>
                <c:pt idx="16">
                  <c:v>Linux-2.6.28</c:v>
                </c:pt>
                <c:pt idx="17">
                  <c:v>Linux-2.6.29</c:v>
                </c:pt>
                <c:pt idx="18">
                  <c:v>Linux-2.6.30</c:v>
                </c:pt>
                <c:pt idx="19">
                  <c:v>Linux-2.6.31</c:v>
                </c:pt>
                <c:pt idx="20">
                  <c:v>Linux-2.6.32</c:v>
                </c:pt>
                <c:pt idx="21">
                  <c:v>Linux-2.6.33</c:v>
                </c:pt>
                <c:pt idx="22">
                  <c:v>Linux-2.6.34</c:v>
                </c:pt>
                <c:pt idx="23">
                  <c:v>Linux-2.6.35</c:v>
                </c:pt>
                <c:pt idx="24">
                  <c:v>Linux-2.6.36</c:v>
                </c:pt>
                <c:pt idx="25">
                  <c:v>Linux-2.6.37</c:v>
                </c:pt>
                <c:pt idx="26">
                  <c:v>Linux-2.6.38</c:v>
                </c:pt>
                <c:pt idx="27">
                  <c:v>Linux-2.6.39</c:v>
                </c:pt>
                <c:pt idx="28">
                  <c:v>Linux-3.0</c:v>
                </c:pt>
                <c:pt idx="29">
                  <c:v>Linux-3.1</c:v>
                </c:pt>
                <c:pt idx="30">
                  <c:v>Linux-3.2</c:v>
                </c:pt>
                <c:pt idx="31">
                  <c:v>Linux-3.3</c:v>
                </c:pt>
                <c:pt idx="32">
                  <c:v>Linux-3.4</c:v>
                </c:pt>
                <c:pt idx="33">
                  <c:v>Linux-3.5</c:v>
                </c:pt>
                <c:pt idx="34">
                  <c:v>Linux-3.6</c:v>
                </c:pt>
                <c:pt idx="35">
                  <c:v>Linux-3.7</c:v>
                </c:pt>
                <c:pt idx="36">
                  <c:v>Linux-3.8</c:v>
                </c:pt>
                <c:pt idx="37">
                  <c:v>Linux-3.9</c:v>
                </c:pt>
                <c:pt idx="38">
                  <c:v>Linux-3.10</c:v>
                </c:pt>
                <c:pt idx="39">
                  <c:v>Linux-3.11</c:v>
                </c:pt>
                <c:pt idx="40">
                  <c:v>Linux-3.12</c:v>
                </c:pt>
                <c:pt idx="41">
                  <c:v>Linux-3.13</c:v>
                </c:pt>
                <c:pt idx="42">
                  <c:v>Linux-3.14</c:v>
                </c:pt>
                <c:pt idx="43">
                  <c:v>Linux-3.15</c:v>
                </c:pt>
                <c:pt idx="44">
                  <c:v>Linux-3.16</c:v>
                </c:pt>
                <c:pt idx="45">
                  <c:v>Linux-3.17</c:v>
                </c:pt>
                <c:pt idx="46">
                  <c:v>Linux-3.18</c:v>
                </c:pt>
                <c:pt idx="47">
                  <c:v>Linux-3.19</c:v>
                </c:pt>
                <c:pt idx="48">
                  <c:v>Linux-4.0</c:v>
                </c:pt>
                <c:pt idx="49">
                  <c:v>Linux-4.1</c:v>
                </c:pt>
                <c:pt idx="50">
                  <c:v>Linux-4.2</c:v>
                </c:pt>
                <c:pt idx="51">
                  <c:v>Linux-4.3</c:v>
                </c:pt>
                <c:pt idx="52">
                  <c:v>Linux-4.4</c:v>
                </c:pt>
                <c:pt idx="53">
                  <c:v>Linux-4.5</c:v>
                </c:pt>
                <c:pt idx="54">
                  <c:v>Linux-4.6</c:v>
                </c:pt>
                <c:pt idx="55">
                  <c:v>Linux-4.7</c:v>
                </c:pt>
                <c:pt idx="56">
                  <c:v>Linux-4.8</c:v>
                </c:pt>
                <c:pt idx="57">
                  <c:v>Linux-4.9</c:v>
                </c:pt>
                <c:pt idx="58">
                  <c:v>Linux-4.10</c:v>
                </c:pt>
                <c:pt idx="59">
                  <c:v>Linux-4.11</c:v>
                </c:pt>
                <c:pt idx="60">
                  <c:v>Linux-4.12</c:v>
                </c:pt>
                <c:pt idx="61">
                  <c:v>Linux-4.13</c:v>
                </c:pt>
                <c:pt idx="62">
                  <c:v>Linux-4.14</c:v>
                </c:pt>
                <c:pt idx="63">
                  <c:v>Linux-4.15</c:v>
                </c:pt>
                <c:pt idx="64">
                  <c:v>Linux-4.16</c:v>
                </c:pt>
                <c:pt idx="65">
                  <c:v>Linux-4.17</c:v>
                </c:pt>
                <c:pt idx="66">
                  <c:v>Linux-4.18</c:v>
                </c:pt>
                <c:pt idx="67">
                  <c:v>Linux-4.19</c:v>
                </c:pt>
                <c:pt idx="68">
                  <c:v>Linux-4.20</c:v>
                </c:pt>
                <c:pt idx="69">
                  <c:v>Linux-5.0</c:v>
                </c:pt>
                <c:pt idx="70">
                  <c:v>Linux-5.1</c:v>
                </c:pt>
                <c:pt idx="71">
                  <c:v>Linux-5.2</c:v>
                </c:pt>
                <c:pt idx="72">
                  <c:v>Linux-5.3</c:v>
                </c:pt>
                <c:pt idx="73">
                  <c:v>Linux-5.4</c:v>
                </c:pt>
                <c:pt idx="74">
                  <c:v>Linux-5.5</c:v>
                </c:pt>
                <c:pt idx="75">
                  <c:v>Linux-5.6</c:v>
                </c:pt>
                <c:pt idx="76">
                  <c:v>Linux-5.7</c:v>
                </c:pt>
                <c:pt idx="77">
                  <c:v>Linux-5.8</c:v>
                </c:pt>
                <c:pt idx="78">
                  <c:v>Linux-5.9</c:v>
                </c:pt>
                <c:pt idx="79">
                  <c:v>Linux-5.10</c:v>
                </c:pt>
                <c:pt idx="80">
                  <c:v>Linux-5.11</c:v>
                </c:pt>
                <c:pt idx="81">
                  <c:v>Linux-5.12</c:v>
                </c:pt>
              </c:strCache>
            </c:strRef>
          </c:cat>
          <c:val>
            <c:numRef>
              <c:f>'Patch Count (total)'!$J$5:$CM$5</c:f>
              <c:numCache>
                <c:formatCode>General</c:formatCode>
                <c:ptCount val="82"/>
                <c:pt idx="0">
                  <c:v>41</c:v>
                </c:pt>
                <c:pt idx="1">
                  <c:v>39</c:v>
                </c:pt>
                <c:pt idx="2">
                  <c:v>72</c:v>
                </c:pt>
                <c:pt idx="3">
                  <c:v>34</c:v>
                </c:pt>
                <c:pt idx="4">
                  <c:v>25</c:v>
                </c:pt>
                <c:pt idx="5">
                  <c:v>47</c:v>
                </c:pt>
                <c:pt idx="6">
                  <c:v>62</c:v>
                </c:pt>
                <c:pt idx="7">
                  <c:v>10</c:v>
                </c:pt>
                <c:pt idx="8">
                  <c:v>17</c:v>
                </c:pt>
                <c:pt idx="9">
                  <c:v>22</c:v>
                </c:pt>
                <c:pt idx="10">
                  <c:v>15</c:v>
                </c:pt>
                <c:pt idx="11">
                  <c:v>9</c:v>
                </c:pt>
                <c:pt idx="12">
                  <c:v>13</c:v>
                </c:pt>
                <c:pt idx="13">
                  <c:v>11</c:v>
                </c:pt>
                <c:pt idx="14">
                  <c:v>19</c:v>
                </c:pt>
                <c:pt idx="15">
                  <c:v>13</c:v>
                </c:pt>
                <c:pt idx="16">
                  <c:v>9</c:v>
                </c:pt>
                <c:pt idx="17">
                  <c:v>12</c:v>
                </c:pt>
                <c:pt idx="18">
                  <c:v>12</c:v>
                </c:pt>
                <c:pt idx="19">
                  <c:v>7</c:v>
                </c:pt>
                <c:pt idx="20">
                  <c:v>8</c:v>
                </c:pt>
                <c:pt idx="21">
                  <c:v>10</c:v>
                </c:pt>
                <c:pt idx="22">
                  <c:v>8</c:v>
                </c:pt>
                <c:pt idx="23">
                  <c:v>14</c:v>
                </c:pt>
                <c:pt idx="24">
                  <c:v>27</c:v>
                </c:pt>
                <c:pt idx="25">
                  <c:v>8</c:v>
                </c:pt>
                <c:pt idx="26">
                  <c:v>13</c:v>
                </c:pt>
                <c:pt idx="27">
                  <c:v>26</c:v>
                </c:pt>
                <c:pt idx="28">
                  <c:v>18</c:v>
                </c:pt>
                <c:pt idx="29">
                  <c:v>16</c:v>
                </c:pt>
                <c:pt idx="30">
                  <c:v>18</c:v>
                </c:pt>
                <c:pt idx="31">
                  <c:v>16</c:v>
                </c:pt>
                <c:pt idx="32">
                  <c:v>23</c:v>
                </c:pt>
                <c:pt idx="33">
                  <c:v>12</c:v>
                </c:pt>
                <c:pt idx="34">
                  <c:v>17</c:v>
                </c:pt>
                <c:pt idx="35">
                  <c:v>54</c:v>
                </c:pt>
                <c:pt idx="36">
                  <c:v>17</c:v>
                </c:pt>
                <c:pt idx="37">
                  <c:v>14</c:v>
                </c:pt>
                <c:pt idx="38">
                  <c:v>10</c:v>
                </c:pt>
                <c:pt idx="39">
                  <c:v>12</c:v>
                </c:pt>
                <c:pt idx="40">
                  <c:v>8</c:v>
                </c:pt>
                <c:pt idx="41">
                  <c:v>15</c:v>
                </c:pt>
                <c:pt idx="42">
                  <c:v>7</c:v>
                </c:pt>
                <c:pt idx="43">
                  <c:v>11</c:v>
                </c:pt>
                <c:pt idx="44">
                  <c:v>11</c:v>
                </c:pt>
                <c:pt idx="45">
                  <c:v>10</c:v>
                </c:pt>
                <c:pt idx="46">
                  <c:v>12</c:v>
                </c:pt>
                <c:pt idx="47">
                  <c:v>11</c:v>
                </c:pt>
                <c:pt idx="48">
                  <c:v>11</c:v>
                </c:pt>
                <c:pt idx="49">
                  <c:v>10</c:v>
                </c:pt>
                <c:pt idx="50">
                  <c:v>12</c:v>
                </c:pt>
                <c:pt idx="51">
                  <c:v>14</c:v>
                </c:pt>
                <c:pt idx="52">
                  <c:v>15</c:v>
                </c:pt>
                <c:pt idx="53">
                  <c:v>8</c:v>
                </c:pt>
                <c:pt idx="54">
                  <c:v>8</c:v>
                </c:pt>
                <c:pt idx="55">
                  <c:v>9</c:v>
                </c:pt>
                <c:pt idx="56">
                  <c:v>12</c:v>
                </c:pt>
                <c:pt idx="57">
                  <c:v>11</c:v>
                </c:pt>
                <c:pt idx="58">
                  <c:v>12</c:v>
                </c:pt>
                <c:pt idx="59">
                  <c:v>12</c:v>
                </c:pt>
                <c:pt idx="60">
                  <c:v>11</c:v>
                </c:pt>
                <c:pt idx="61">
                  <c:v>10</c:v>
                </c:pt>
                <c:pt idx="62">
                  <c:v>11</c:v>
                </c:pt>
                <c:pt idx="63">
                  <c:v>10</c:v>
                </c:pt>
                <c:pt idx="64">
                  <c:v>8</c:v>
                </c:pt>
                <c:pt idx="65">
                  <c:v>5</c:v>
                </c:pt>
                <c:pt idx="66">
                  <c:v>7</c:v>
                </c:pt>
                <c:pt idx="67">
                  <c:v>11</c:v>
                </c:pt>
                <c:pt idx="68">
                  <c:v>9</c:v>
                </c:pt>
                <c:pt idx="69">
                  <c:v>9</c:v>
                </c:pt>
                <c:pt idx="70">
                  <c:v>12</c:v>
                </c:pt>
                <c:pt idx="71">
                  <c:v>13</c:v>
                </c:pt>
                <c:pt idx="72">
                  <c:v>5</c:v>
                </c:pt>
                <c:pt idx="73">
                  <c:v>12</c:v>
                </c:pt>
                <c:pt idx="74">
                  <c:v>9</c:v>
                </c:pt>
                <c:pt idx="75">
                  <c:v>11</c:v>
                </c:pt>
                <c:pt idx="76">
                  <c:v>11</c:v>
                </c:pt>
                <c:pt idx="77">
                  <c:v>13</c:v>
                </c:pt>
                <c:pt idx="78">
                  <c:v>11</c:v>
                </c:pt>
                <c:pt idx="79">
                  <c:v>15</c:v>
                </c:pt>
                <c:pt idx="80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04-46B5-8C3A-2467E709C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9355384"/>
        <c:axId val="469356696"/>
      </c:lineChart>
      <c:catAx>
        <c:axId val="560010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60013648"/>
        <c:crosses val="autoZero"/>
        <c:auto val="1"/>
        <c:lblAlgn val="ctr"/>
        <c:lblOffset val="100"/>
        <c:noMultiLvlLbl val="0"/>
      </c:catAx>
      <c:valAx>
        <c:axId val="560013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60010368"/>
        <c:crosses val="autoZero"/>
        <c:crossBetween val="between"/>
      </c:valAx>
      <c:valAx>
        <c:axId val="469356696"/>
        <c:scaling>
          <c:orientation val="maxMin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9355384"/>
        <c:crosses val="max"/>
        <c:crossBetween val="between"/>
      </c:valAx>
      <c:catAx>
        <c:axId val="469355384"/>
        <c:scaling>
          <c:orientation val="minMax"/>
        </c:scaling>
        <c:delete val="1"/>
        <c:axPos val="t"/>
        <c:numFmt formatCode="General" sourceLinked="1"/>
        <c:majorTickMark val="none"/>
        <c:minorTickMark val="none"/>
        <c:tickLblPos val="nextTo"/>
        <c:crossAx val="4693566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ja-JP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ja-JP" altLang="en-US"/>
              <a:t>短期傾向（</a:t>
            </a:r>
            <a:r>
              <a:rPr lang="en-US" altLang="ja-JP"/>
              <a:t>ABU</a:t>
            </a:r>
            <a:r>
              <a:rPr lang="ja-JP" altLang="en-US"/>
              <a:t>、</a:t>
            </a:r>
            <a:r>
              <a:rPr lang="en-US" altLang="ja-JP"/>
              <a:t>IIBU</a:t>
            </a:r>
            <a:r>
              <a:rPr lang="ja-JP" altLang="en-US"/>
              <a:t>、</a:t>
            </a:r>
            <a:r>
              <a:rPr lang="en-US" altLang="ja-JP"/>
              <a:t>Rank)</a:t>
            </a:r>
            <a:endParaRPr lang="ja-JP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1"/>
          <c:spPr>
            <a:solidFill>
              <a:srgbClr val="92D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'Patch Count (total)'!$BF$4:$CM$4</c:f>
              <c:strCache>
                <c:ptCount val="34"/>
                <c:pt idx="0">
                  <c:v>Linux-4.0</c:v>
                </c:pt>
                <c:pt idx="1">
                  <c:v>Linux-4.1</c:v>
                </c:pt>
                <c:pt idx="2">
                  <c:v>Linux-4.2</c:v>
                </c:pt>
                <c:pt idx="3">
                  <c:v>Linux-4.3</c:v>
                </c:pt>
                <c:pt idx="4">
                  <c:v>Linux-4.4</c:v>
                </c:pt>
                <c:pt idx="5">
                  <c:v>Linux-4.5</c:v>
                </c:pt>
                <c:pt idx="6">
                  <c:v>Linux-4.6</c:v>
                </c:pt>
                <c:pt idx="7">
                  <c:v>Linux-4.7</c:v>
                </c:pt>
                <c:pt idx="8">
                  <c:v>Linux-4.8</c:v>
                </c:pt>
                <c:pt idx="9">
                  <c:v>Linux-4.9</c:v>
                </c:pt>
                <c:pt idx="10">
                  <c:v>Linux-4.10</c:v>
                </c:pt>
                <c:pt idx="11">
                  <c:v>Linux-4.11</c:v>
                </c:pt>
                <c:pt idx="12">
                  <c:v>Linux-4.12</c:v>
                </c:pt>
                <c:pt idx="13">
                  <c:v>Linux-4.13</c:v>
                </c:pt>
                <c:pt idx="14">
                  <c:v>Linux-4.14</c:v>
                </c:pt>
                <c:pt idx="15">
                  <c:v>Linux-4.15</c:v>
                </c:pt>
                <c:pt idx="16">
                  <c:v>Linux-4.16</c:v>
                </c:pt>
                <c:pt idx="17">
                  <c:v>Linux-4.17</c:v>
                </c:pt>
                <c:pt idx="18">
                  <c:v>Linux-4.18</c:v>
                </c:pt>
                <c:pt idx="19">
                  <c:v>Linux-4.19</c:v>
                </c:pt>
                <c:pt idx="20">
                  <c:v>Linux-4.20</c:v>
                </c:pt>
                <c:pt idx="21">
                  <c:v>Linux-5.0</c:v>
                </c:pt>
                <c:pt idx="22">
                  <c:v>Linux-5.1</c:v>
                </c:pt>
                <c:pt idx="23">
                  <c:v>Linux-5.2</c:v>
                </c:pt>
                <c:pt idx="24">
                  <c:v>Linux-5.3</c:v>
                </c:pt>
                <c:pt idx="25">
                  <c:v>Linux-5.4</c:v>
                </c:pt>
                <c:pt idx="26">
                  <c:v>Linux-5.5</c:v>
                </c:pt>
                <c:pt idx="27">
                  <c:v>Linux-5.6</c:v>
                </c:pt>
                <c:pt idx="28">
                  <c:v>Linux-5.7</c:v>
                </c:pt>
                <c:pt idx="29">
                  <c:v>Linux-5.8</c:v>
                </c:pt>
                <c:pt idx="30">
                  <c:v>Linux-5.9</c:v>
                </c:pt>
                <c:pt idx="31">
                  <c:v>Linux-5.10</c:v>
                </c:pt>
                <c:pt idx="32">
                  <c:v>Linux-5.11</c:v>
                </c:pt>
                <c:pt idx="33">
                  <c:v>Linux-5.12</c:v>
                </c:pt>
              </c:strCache>
            </c:strRef>
          </c:cat>
          <c:val>
            <c:numRef>
              <c:f>'Patch Count (total)'!$BF$8:$CM$8</c:f>
              <c:numCache>
                <c:formatCode>#,##0_);[Red]\(#,##0\)</c:formatCode>
                <c:ptCount val="34"/>
                <c:pt idx="0">
                  <c:v>189</c:v>
                </c:pt>
                <c:pt idx="1">
                  <c:v>290</c:v>
                </c:pt>
                <c:pt idx="2">
                  <c:v>216</c:v>
                </c:pt>
                <c:pt idx="3">
                  <c:v>184</c:v>
                </c:pt>
                <c:pt idx="4">
                  <c:v>205</c:v>
                </c:pt>
                <c:pt idx="5">
                  <c:v>390</c:v>
                </c:pt>
                <c:pt idx="6">
                  <c:v>359</c:v>
                </c:pt>
                <c:pt idx="7">
                  <c:v>289</c:v>
                </c:pt>
                <c:pt idx="8">
                  <c:v>263</c:v>
                </c:pt>
                <c:pt idx="9">
                  <c:v>337</c:v>
                </c:pt>
                <c:pt idx="10">
                  <c:v>229</c:v>
                </c:pt>
                <c:pt idx="11">
                  <c:v>199</c:v>
                </c:pt>
                <c:pt idx="12">
                  <c:v>252</c:v>
                </c:pt>
                <c:pt idx="13">
                  <c:v>314</c:v>
                </c:pt>
                <c:pt idx="14">
                  <c:v>298</c:v>
                </c:pt>
                <c:pt idx="15">
                  <c:v>283</c:v>
                </c:pt>
                <c:pt idx="16">
                  <c:v>298</c:v>
                </c:pt>
                <c:pt idx="17">
                  <c:v>530</c:v>
                </c:pt>
                <c:pt idx="18">
                  <c:v>396</c:v>
                </c:pt>
                <c:pt idx="19">
                  <c:v>261</c:v>
                </c:pt>
                <c:pt idx="20">
                  <c:v>303</c:v>
                </c:pt>
                <c:pt idx="21">
                  <c:v>285</c:v>
                </c:pt>
                <c:pt idx="22">
                  <c:v>201</c:v>
                </c:pt>
                <c:pt idx="23">
                  <c:v>238</c:v>
                </c:pt>
                <c:pt idx="24">
                  <c:v>564</c:v>
                </c:pt>
                <c:pt idx="25">
                  <c:v>293</c:v>
                </c:pt>
                <c:pt idx="26">
                  <c:v>285</c:v>
                </c:pt>
                <c:pt idx="27">
                  <c:v>227</c:v>
                </c:pt>
                <c:pt idx="28">
                  <c:v>301</c:v>
                </c:pt>
                <c:pt idx="29">
                  <c:v>262</c:v>
                </c:pt>
                <c:pt idx="30">
                  <c:v>237</c:v>
                </c:pt>
                <c:pt idx="31">
                  <c:v>261</c:v>
                </c:pt>
                <c:pt idx="32">
                  <c:v>173</c:v>
                </c:pt>
                <c:pt idx="33">
                  <c:v>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35-41A2-8433-0148CDCA199E}"/>
            </c:ext>
          </c:extLst>
        </c:ser>
        <c:ser>
          <c:idx val="2"/>
          <c:order val="2"/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'Patch Count (total)'!$BF$4:$CM$4</c:f>
              <c:strCache>
                <c:ptCount val="34"/>
                <c:pt idx="0">
                  <c:v>Linux-4.0</c:v>
                </c:pt>
                <c:pt idx="1">
                  <c:v>Linux-4.1</c:v>
                </c:pt>
                <c:pt idx="2">
                  <c:v>Linux-4.2</c:v>
                </c:pt>
                <c:pt idx="3">
                  <c:v>Linux-4.3</c:v>
                </c:pt>
                <c:pt idx="4">
                  <c:v>Linux-4.4</c:v>
                </c:pt>
                <c:pt idx="5">
                  <c:v>Linux-4.5</c:v>
                </c:pt>
                <c:pt idx="6">
                  <c:v>Linux-4.6</c:v>
                </c:pt>
                <c:pt idx="7">
                  <c:v>Linux-4.7</c:v>
                </c:pt>
                <c:pt idx="8">
                  <c:v>Linux-4.8</c:v>
                </c:pt>
                <c:pt idx="9">
                  <c:v>Linux-4.9</c:v>
                </c:pt>
                <c:pt idx="10">
                  <c:v>Linux-4.10</c:v>
                </c:pt>
                <c:pt idx="11">
                  <c:v>Linux-4.11</c:v>
                </c:pt>
                <c:pt idx="12">
                  <c:v>Linux-4.12</c:v>
                </c:pt>
                <c:pt idx="13">
                  <c:v>Linux-4.13</c:v>
                </c:pt>
                <c:pt idx="14">
                  <c:v>Linux-4.14</c:v>
                </c:pt>
                <c:pt idx="15">
                  <c:v>Linux-4.15</c:v>
                </c:pt>
                <c:pt idx="16">
                  <c:v>Linux-4.16</c:v>
                </c:pt>
                <c:pt idx="17">
                  <c:v>Linux-4.17</c:v>
                </c:pt>
                <c:pt idx="18">
                  <c:v>Linux-4.18</c:v>
                </c:pt>
                <c:pt idx="19">
                  <c:v>Linux-4.19</c:v>
                </c:pt>
                <c:pt idx="20">
                  <c:v>Linux-4.20</c:v>
                </c:pt>
                <c:pt idx="21">
                  <c:v>Linux-5.0</c:v>
                </c:pt>
                <c:pt idx="22">
                  <c:v>Linux-5.1</c:v>
                </c:pt>
                <c:pt idx="23">
                  <c:v>Linux-5.2</c:v>
                </c:pt>
                <c:pt idx="24">
                  <c:v>Linux-5.3</c:v>
                </c:pt>
                <c:pt idx="25">
                  <c:v>Linux-5.4</c:v>
                </c:pt>
                <c:pt idx="26">
                  <c:v>Linux-5.5</c:v>
                </c:pt>
                <c:pt idx="27">
                  <c:v>Linux-5.6</c:v>
                </c:pt>
                <c:pt idx="28">
                  <c:v>Linux-5.7</c:v>
                </c:pt>
                <c:pt idx="29">
                  <c:v>Linux-5.8</c:v>
                </c:pt>
                <c:pt idx="30">
                  <c:v>Linux-5.9</c:v>
                </c:pt>
                <c:pt idx="31">
                  <c:v>Linux-5.10</c:v>
                </c:pt>
                <c:pt idx="32">
                  <c:v>Linux-5.11</c:v>
                </c:pt>
                <c:pt idx="33">
                  <c:v>Linux-5.12</c:v>
                </c:pt>
              </c:strCache>
            </c:strRef>
          </c:cat>
          <c:val>
            <c:numRef>
              <c:f>'Patch Count (total)'!$BF$9:$CM$9</c:f>
              <c:numCache>
                <c:formatCode>#,##0_);[Red]\(#,##0\)</c:formatCode>
                <c:ptCount val="34"/>
                <c:pt idx="0">
                  <c:v>5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4</c:v>
                </c:pt>
                <c:pt idx="5">
                  <c:v>7</c:v>
                </c:pt>
                <c:pt idx="6">
                  <c:v>8</c:v>
                </c:pt>
                <c:pt idx="7">
                  <c:v>4</c:v>
                </c:pt>
                <c:pt idx="8">
                  <c:v>8</c:v>
                </c:pt>
                <c:pt idx="9">
                  <c:v>8</c:v>
                </c:pt>
                <c:pt idx="10">
                  <c:v>13</c:v>
                </c:pt>
                <c:pt idx="11">
                  <c:v>19</c:v>
                </c:pt>
                <c:pt idx="12">
                  <c:v>17</c:v>
                </c:pt>
                <c:pt idx="13">
                  <c:v>21</c:v>
                </c:pt>
                <c:pt idx="14">
                  <c:v>32</c:v>
                </c:pt>
                <c:pt idx="15">
                  <c:v>59</c:v>
                </c:pt>
                <c:pt idx="16">
                  <c:v>77</c:v>
                </c:pt>
                <c:pt idx="17">
                  <c:v>25</c:v>
                </c:pt>
                <c:pt idx="18">
                  <c:v>49</c:v>
                </c:pt>
                <c:pt idx="19">
                  <c:v>26</c:v>
                </c:pt>
                <c:pt idx="20">
                  <c:v>145</c:v>
                </c:pt>
                <c:pt idx="21">
                  <c:v>111</c:v>
                </c:pt>
                <c:pt idx="22">
                  <c:v>81</c:v>
                </c:pt>
                <c:pt idx="23">
                  <c:v>42</c:v>
                </c:pt>
                <c:pt idx="24">
                  <c:v>77</c:v>
                </c:pt>
                <c:pt idx="25">
                  <c:v>18</c:v>
                </c:pt>
                <c:pt idx="26">
                  <c:v>107</c:v>
                </c:pt>
                <c:pt idx="27">
                  <c:v>25</c:v>
                </c:pt>
                <c:pt idx="28">
                  <c:v>14</c:v>
                </c:pt>
                <c:pt idx="29">
                  <c:v>64</c:v>
                </c:pt>
                <c:pt idx="30">
                  <c:v>86</c:v>
                </c:pt>
                <c:pt idx="31">
                  <c:v>139</c:v>
                </c:pt>
                <c:pt idx="32">
                  <c:v>48</c:v>
                </c:pt>
                <c:pt idx="33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35-41A2-8433-0148CDCA19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693215840"/>
        <c:axId val="693221088"/>
      </c:barChart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4">
                  <a:lumMod val="40000"/>
                  <a:lumOff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'Patch Count (total)'!$BF$4:$CM$4</c:f>
              <c:strCache>
                <c:ptCount val="34"/>
                <c:pt idx="0">
                  <c:v>Linux-4.0</c:v>
                </c:pt>
                <c:pt idx="1">
                  <c:v>Linux-4.1</c:v>
                </c:pt>
                <c:pt idx="2">
                  <c:v>Linux-4.2</c:v>
                </c:pt>
                <c:pt idx="3">
                  <c:v>Linux-4.3</c:v>
                </c:pt>
                <c:pt idx="4">
                  <c:v>Linux-4.4</c:v>
                </c:pt>
                <c:pt idx="5">
                  <c:v>Linux-4.5</c:v>
                </c:pt>
                <c:pt idx="6">
                  <c:v>Linux-4.6</c:v>
                </c:pt>
                <c:pt idx="7">
                  <c:v>Linux-4.7</c:v>
                </c:pt>
                <c:pt idx="8">
                  <c:v>Linux-4.8</c:v>
                </c:pt>
                <c:pt idx="9">
                  <c:v>Linux-4.9</c:v>
                </c:pt>
                <c:pt idx="10">
                  <c:v>Linux-4.10</c:v>
                </c:pt>
                <c:pt idx="11">
                  <c:v>Linux-4.11</c:v>
                </c:pt>
                <c:pt idx="12">
                  <c:v>Linux-4.12</c:v>
                </c:pt>
                <c:pt idx="13">
                  <c:v>Linux-4.13</c:v>
                </c:pt>
                <c:pt idx="14">
                  <c:v>Linux-4.14</c:v>
                </c:pt>
                <c:pt idx="15">
                  <c:v>Linux-4.15</c:v>
                </c:pt>
                <c:pt idx="16">
                  <c:v>Linux-4.16</c:v>
                </c:pt>
                <c:pt idx="17">
                  <c:v>Linux-4.17</c:v>
                </c:pt>
                <c:pt idx="18">
                  <c:v>Linux-4.18</c:v>
                </c:pt>
                <c:pt idx="19">
                  <c:v>Linux-4.19</c:v>
                </c:pt>
                <c:pt idx="20">
                  <c:v>Linux-4.20</c:v>
                </c:pt>
                <c:pt idx="21">
                  <c:v>Linux-5.0</c:v>
                </c:pt>
                <c:pt idx="22">
                  <c:v>Linux-5.1</c:v>
                </c:pt>
                <c:pt idx="23">
                  <c:v>Linux-5.2</c:v>
                </c:pt>
                <c:pt idx="24">
                  <c:v>Linux-5.3</c:v>
                </c:pt>
                <c:pt idx="25">
                  <c:v>Linux-5.4</c:v>
                </c:pt>
                <c:pt idx="26">
                  <c:v>Linux-5.5</c:v>
                </c:pt>
                <c:pt idx="27">
                  <c:v>Linux-5.6</c:v>
                </c:pt>
                <c:pt idx="28">
                  <c:v>Linux-5.7</c:v>
                </c:pt>
                <c:pt idx="29">
                  <c:v>Linux-5.8</c:v>
                </c:pt>
                <c:pt idx="30">
                  <c:v>Linux-5.9</c:v>
                </c:pt>
                <c:pt idx="31">
                  <c:v>Linux-5.10</c:v>
                </c:pt>
                <c:pt idx="32">
                  <c:v>Linux-5.11</c:v>
                </c:pt>
                <c:pt idx="33">
                  <c:v>Linux-5.12</c:v>
                </c:pt>
              </c:strCache>
            </c:strRef>
          </c:cat>
          <c:val>
            <c:numRef>
              <c:f>'Patch Count (total)'!$BF$5:$CM$5</c:f>
              <c:numCache>
                <c:formatCode>General</c:formatCode>
                <c:ptCount val="34"/>
                <c:pt idx="0">
                  <c:v>11</c:v>
                </c:pt>
                <c:pt idx="1">
                  <c:v>10</c:v>
                </c:pt>
                <c:pt idx="2">
                  <c:v>12</c:v>
                </c:pt>
                <c:pt idx="3">
                  <c:v>14</c:v>
                </c:pt>
                <c:pt idx="4">
                  <c:v>15</c:v>
                </c:pt>
                <c:pt idx="5">
                  <c:v>8</c:v>
                </c:pt>
                <c:pt idx="6">
                  <c:v>8</c:v>
                </c:pt>
                <c:pt idx="7">
                  <c:v>9</c:v>
                </c:pt>
                <c:pt idx="8">
                  <c:v>12</c:v>
                </c:pt>
                <c:pt idx="9">
                  <c:v>11</c:v>
                </c:pt>
                <c:pt idx="10">
                  <c:v>12</c:v>
                </c:pt>
                <c:pt idx="11">
                  <c:v>12</c:v>
                </c:pt>
                <c:pt idx="12">
                  <c:v>11</c:v>
                </c:pt>
                <c:pt idx="13">
                  <c:v>10</c:v>
                </c:pt>
                <c:pt idx="14">
                  <c:v>11</c:v>
                </c:pt>
                <c:pt idx="15">
                  <c:v>10</c:v>
                </c:pt>
                <c:pt idx="16">
                  <c:v>8</c:v>
                </c:pt>
                <c:pt idx="17">
                  <c:v>5</c:v>
                </c:pt>
                <c:pt idx="18">
                  <c:v>7</c:v>
                </c:pt>
                <c:pt idx="19">
                  <c:v>11</c:v>
                </c:pt>
                <c:pt idx="20">
                  <c:v>9</c:v>
                </c:pt>
                <c:pt idx="21">
                  <c:v>9</c:v>
                </c:pt>
                <c:pt idx="22">
                  <c:v>12</c:v>
                </c:pt>
                <c:pt idx="23">
                  <c:v>13</c:v>
                </c:pt>
                <c:pt idx="24">
                  <c:v>5</c:v>
                </c:pt>
                <c:pt idx="25">
                  <c:v>12</c:v>
                </c:pt>
                <c:pt idx="26">
                  <c:v>9</c:v>
                </c:pt>
                <c:pt idx="27">
                  <c:v>11</c:v>
                </c:pt>
                <c:pt idx="28">
                  <c:v>11</c:v>
                </c:pt>
                <c:pt idx="29">
                  <c:v>13</c:v>
                </c:pt>
                <c:pt idx="30">
                  <c:v>11</c:v>
                </c:pt>
                <c:pt idx="31">
                  <c:v>15</c:v>
                </c:pt>
                <c:pt idx="32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35-41A2-8433-0148CDCA19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9686424"/>
        <c:axId val="679688064"/>
      </c:lineChart>
      <c:catAx>
        <c:axId val="693215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93221088"/>
        <c:crosses val="autoZero"/>
        <c:auto val="1"/>
        <c:lblAlgn val="ctr"/>
        <c:lblOffset val="100"/>
        <c:noMultiLvlLbl val="0"/>
      </c:catAx>
      <c:valAx>
        <c:axId val="693221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93215840"/>
        <c:crosses val="autoZero"/>
        <c:crossBetween val="between"/>
      </c:valAx>
      <c:valAx>
        <c:axId val="679688064"/>
        <c:scaling>
          <c:orientation val="maxMin"/>
          <c:max val="50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79686424"/>
        <c:crosses val="max"/>
        <c:crossBetween val="between"/>
      </c:valAx>
      <c:catAx>
        <c:axId val="679686424"/>
        <c:scaling>
          <c:orientation val="minMax"/>
        </c:scaling>
        <c:delete val="1"/>
        <c:axPos val="t"/>
        <c:numFmt formatCode="General" sourceLinked="1"/>
        <c:majorTickMark val="none"/>
        <c:minorTickMark val="none"/>
        <c:tickLblPos val="nextTo"/>
        <c:crossAx val="6796880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ja-JP"/>
    </a:p>
  </c:txPr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altLang="ja-JP"/>
              <a:t>ADMKD(</a:t>
            </a:r>
            <a:r>
              <a:rPr lang="ja-JP" altLang="en-US"/>
              <a:t>緑</a:t>
            </a:r>
            <a:r>
              <a:rPr lang="en-US" altLang="ja-JP"/>
              <a:t>),</a:t>
            </a:r>
            <a:r>
              <a:rPr lang="ja-JP" altLang="en-US"/>
              <a:t> </a:t>
            </a:r>
            <a:r>
              <a:rPr lang="en-US" altLang="ja-JP"/>
              <a:t>SWDD(</a:t>
            </a:r>
            <a:r>
              <a:rPr lang="ja-JP" altLang="en-US"/>
              <a:t>黄</a:t>
            </a:r>
            <a:r>
              <a:rPr lang="en-US" altLang="ja-JP"/>
              <a:t>),</a:t>
            </a:r>
            <a:r>
              <a:rPr lang="ja-JP" altLang="en-US"/>
              <a:t> </a:t>
            </a:r>
            <a:r>
              <a:rPr lang="en-US" altLang="ja-JP"/>
              <a:t>SDD/IIBU(</a:t>
            </a:r>
            <a:r>
              <a:rPr lang="ja-JP" altLang="en-US"/>
              <a:t>青</a:t>
            </a:r>
            <a:r>
              <a:rPr lang="en-US" altLang="ja-JP"/>
              <a:t>)</a:t>
            </a:r>
            <a:endParaRPr lang="ja-JP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'Patch Count (total)'!$AL$4:$CM$4</c:f>
              <c:strCache>
                <c:ptCount val="54"/>
                <c:pt idx="0">
                  <c:v>Linux-3.0</c:v>
                </c:pt>
                <c:pt idx="1">
                  <c:v>Linux-3.1</c:v>
                </c:pt>
                <c:pt idx="2">
                  <c:v>Linux-3.2</c:v>
                </c:pt>
                <c:pt idx="3">
                  <c:v>Linux-3.3</c:v>
                </c:pt>
                <c:pt idx="4">
                  <c:v>Linux-3.4</c:v>
                </c:pt>
                <c:pt idx="5">
                  <c:v>Linux-3.5</c:v>
                </c:pt>
                <c:pt idx="6">
                  <c:v>Linux-3.6</c:v>
                </c:pt>
                <c:pt idx="7">
                  <c:v>Linux-3.7</c:v>
                </c:pt>
                <c:pt idx="8">
                  <c:v>Linux-3.8</c:v>
                </c:pt>
                <c:pt idx="9">
                  <c:v>Linux-3.9</c:v>
                </c:pt>
                <c:pt idx="10">
                  <c:v>Linux-3.10</c:v>
                </c:pt>
                <c:pt idx="11">
                  <c:v>Linux-3.11</c:v>
                </c:pt>
                <c:pt idx="12">
                  <c:v>Linux-3.12</c:v>
                </c:pt>
                <c:pt idx="13">
                  <c:v>Linux-3.13</c:v>
                </c:pt>
                <c:pt idx="14">
                  <c:v>Linux-3.14</c:v>
                </c:pt>
                <c:pt idx="15">
                  <c:v>Linux-3.15</c:v>
                </c:pt>
                <c:pt idx="16">
                  <c:v>Linux-3.16</c:v>
                </c:pt>
                <c:pt idx="17">
                  <c:v>Linux-3.17</c:v>
                </c:pt>
                <c:pt idx="18">
                  <c:v>Linux-3.18</c:v>
                </c:pt>
                <c:pt idx="19">
                  <c:v>Linux-3.19</c:v>
                </c:pt>
                <c:pt idx="20">
                  <c:v>Linux-4.0</c:v>
                </c:pt>
                <c:pt idx="21">
                  <c:v>Linux-4.1</c:v>
                </c:pt>
                <c:pt idx="22">
                  <c:v>Linux-4.2</c:v>
                </c:pt>
                <c:pt idx="23">
                  <c:v>Linux-4.3</c:v>
                </c:pt>
                <c:pt idx="24">
                  <c:v>Linux-4.4</c:v>
                </c:pt>
                <c:pt idx="25">
                  <c:v>Linux-4.5</c:v>
                </c:pt>
                <c:pt idx="26">
                  <c:v>Linux-4.6</c:v>
                </c:pt>
                <c:pt idx="27">
                  <c:v>Linux-4.7</c:v>
                </c:pt>
                <c:pt idx="28">
                  <c:v>Linux-4.8</c:v>
                </c:pt>
                <c:pt idx="29">
                  <c:v>Linux-4.9</c:v>
                </c:pt>
                <c:pt idx="30">
                  <c:v>Linux-4.10</c:v>
                </c:pt>
                <c:pt idx="31">
                  <c:v>Linux-4.11</c:v>
                </c:pt>
                <c:pt idx="32">
                  <c:v>Linux-4.12</c:v>
                </c:pt>
                <c:pt idx="33">
                  <c:v>Linux-4.13</c:v>
                </c:pt>
                <c:pt idx="34">
                  <c:v>Linux-4.14</c:v>
                </c:pt>
                <c:pt idx="35">
                  <c:v>Linux-4.15</c:v>
                </c:pt>
                <c:pt idx="36">
                  <c:v>Linux-4.16</c:v>
                </c:pt>
                <c:pt idx="37">
                  <c:v>Linux-4.17</c:v>
                </c:pt>
                <c:pt idx="38">
                  <c:v>Linux-4.18</c:v>
                </c:pt>
                <c:pt idx="39">
                  <c:v>Linux-4.19</c:v>
                </c:pt>
                <c:pt idx="40">
                  <c:v>Linux-4.20</c:v>
                </c:pt>
                <c:pt idx="41">
                  <c:v>Linux-5.0</c:v>
                </c:pt>
                <c:pt idx="42">
                  <c:v>Linux-5.1</c:v>
                </c:pt>
                <c:pt idx="43">
                  <c:v>Linux-5.2</c:v>
                </c:pt>
                <c:pt idx="44">
                  <c:v>Linux-5.3</c:v>
                </c:pt>
                <c:pt idx="45">
                  <c:v>Linux-5.4</c:v>
                </c:pt>
                <c:pt idx="46">
                  <c:v>Linux-5.5</c:v>
                </c:pt>
                <c:pt idx="47">
                  <c:v>Linux-5.6</c:v>
                </c:pt>
                <c:pt idx="48">
                  <c:v>Linux-5.7</c:v>
                </c:pt>
                <c:pt idx="49">
                  <c:v>Linux-5.8</c:v>
                </c:pt>
                <c:pt idx="50">
                  <c:v>Linux-5.9</c:v>
                </c:pt>
                <c:pt idx="51">
                  <c:v>Linux-5.10</c:v>
                </c:pt>
                <c:pt idx="52">
                  <c:v>Linux-5.11</c:v>
                </c:pt>
                <c:pt idx="53">
                  <c:v>Linux-5.12</c:v>
                </c:pt>
              </c:strCache>
            </c:strRef>
          </c:cat>
          <c:val>
            <c:numRef>
              <c:f>'Patch Count (total)'!$AL$13:$CM$13</c:f>
              <c:numCache>
                <c:formatCode>#,##0_);[Red]\(#,##0\)</c:formatCode>
                <c:ptCount val="54"/>
                <c:pt idx="0">
                  <c:v>113</c:v>
                </c:pt>
                <c:pt idx="1">
                  <c:v>118</c:v>
                </c:pt>
                <c:pt idx="2">
                  <c:v>129</c:v>
                </c:pt>
                <c:pt idx="3">
                  <c:v>154</c:v>
                </c:pt>
                <c:pt idx="4">
                  <c:v>108</c:v>
                </c:pt>
                <c:pt idx="5">
                  <c:v>215</c:v>
                </c:pt>
                <c:pt idx="6">
                  <c:v>124</c:v>
                </c:pt>
                <c:pt idx="7">
                  <c:v>31</c:v>
                </c:pt>
                <c:pt idx="8">
                  <c:v>113</c:v>
                </c:pt>
                <c:pt idx="9">
                  <c:v>151</c:v>
                </c:pt>
                <c:pt idx="10">
                  <c:v>375</c:v>
                </c:pt>
                <c:pt idx="11">
                  <c:v>225</c:v>
                </c:pt>
                <c:pt idx="12">
                  <c:v>269</c:v>
                </c:pt>
                <c:pt idx="13">
                  <c:v>133</c:v>
                </c:pt>
                <c:pt idx="14">
                  <c:v>399</c:v>
                </c:pt>
                <c:pt idx="15">
                  <c:v>290</c:v>
                </c:pt>
                <c:pt idx="16">
                  <c:v>303</c:v>
                </c:pt>
                <c:pt idx="17">
                  <c:v>248</c:v>
                </c:pt>
                <c:pt idx="18">
                  <c:v>211</c:v>
                </c:pt>
                <c:pt idx="19">
                  <c:v>253</c:v>
                </c:pt>
                <c:pt idx="20">
                  <c:v>182</c:v>
                </c:pt>
                <c:pt idx="21">
                  <c:v>283</c:v>
                </c:pt>
                <c:pt idx="22">
                  <c:v>210</c:v>
                </c:pt>
                <c:pt idx="23">
                  <c:v>180</c:v>
                </c:pt>
                <c:pt idx="24">
                  <c:v>195</c:v>
                </c:pt>
                <c:pt idx="25">
                  <c:v>376</c:v>
                </c:pt>
                <c:pt idx="26">
                  <c:v>345</c:v>
                </c:pt>
                <c:pt idx="27">
                  <c:v>286</c:v>
                </c:pt>
                <c:pt idx="28">
                  <c:v>256</c:v>
                </c:pt>
                <c:pt idx="29">
                  <c:v>329</c:v>
                </c:pt>
                <c:pt idx="30">
                  <c:v>218</c:v>
                </c:pt>
                <c:pt idx="31">
                  <c:v>191</c:v>
                </c:pt>
                <c:pt idx="32">
                  <c:v>232</c:v>
                </c:pt>
                <c:pt idx="33">
                  <c:v>292</c:v>
                </c:pt>
                <c:pt idx="34">
                  <c:v>255</c:v>
                </c:pt>
                <c:pt idx="35">
                  <c:v>275</c:v>
                </c:pt>
                <c:pt idx="36">
                  <c:v>289</c:v>
                </c:pt>
                <c:pt idx="37">
                  <c:v>504</c:v>
                </c:pt>
                <c:pt idx="38">
                  <c:v>374</c:v>
                </c:pt>
                <c:pt idx="39">
                  <c:v>248</c:v>
                </c:pt>
                <c:pt idx="40">
                  <c:v>286</c:v>
                </c:pt>
                <c:pt idx="41">
                  <c:v>257</c:v>
                </c:pt>
                <c:pt idx="42">
                  <c:v>187</c:v>
                </c:pt>
                <c:pt idx="43">
                  <c:v>211</c:v>
                </c:pt>
                <c:pt idx="44">
                  <c:v>557</c:v>
                </c:pt>
                <c:pt idx="45">
                  <c:v>291</c:v>
                </c:pt>
                <c:pt idx="46">
                  <c:v>280</c:v>
                </c:pt>
                <c:pt idx="47">
                  <c:v>227</c:v>
                </c:pt>
                <c:pt idx="48">
                  <c:v>297</c:v>
                </c:pt>
                <c:pt idx="49">
                  <c:v>259</c:v>
                </c:pt>
                <c:pt idx="50">
                  <c:v>237</c:v>
                </c:pt>
                <c:pt idx="51">
                  <c:v>261</c:v>
                </c:pt>
                <c:pt idx="52">
                  <c:v>173</c:v>
                </c:pt>
                <c:pt idx="53">
                  <c:v>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F9-4C48-A80D-EA3B9E93A581}"/>
            </c:ext>
          </c:extLst>
        </c:ser>
        <c:ser>
          <c:idx val="1"/>
          <c:order val="1"/>
          <c:spPr>
            <a:solidFill>
              <a:srgbClr val="FFC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'Patch Count (total)'!$AL$4:$CM$4</c:f>
              <c:strCache>
                <c:ptCount val="54"/>
                <c:pt idx="0">
                  <c:v>Linux-3.0</c:v>
                </c:pt>
                <c:pt idx="1">
                  <c:v>Linux-3.1</c:v>
                </c:pt>
                <c:pt idx="2">
                  <c:v>Linux-3.2</c:v>
                </c:pt>
                <c:pt idx="3">
                  <c:v>Linux-3.3</c:v>
                </c:pt>
                <c:pt idx="4">
                  <c:v>Linux-3.4</c:v>
                </c:pt>
                <c:pt idx="5">
                  <c:v>Linux-3.5</c:v>
                </c:pt>
                <c:pt idx="6">
                  <c:v>Linux-3.6</c:v>
                </c:pt>
                <c:pt idx="7">
                  <c:v>Linux-3.7</c:v>
                </c:pt>
                <c:pt idx="8">
                  <c:v>Linux-3.8</c:v>
                </c:pt>
                <c:pt idx="9">
                  <c:v>Linux-3.9</c:v>
                </c:pt>
                <c:pt idx="10">
                  <c:v>Linux-3.10</c:v>
                </c:pt>
                <c:pt idx="11">
                  <c:v>Linux-3.11</c:v>
                </c:pt>
                <c:pt idx="12">
                  <c:v>Linux-3.12</c:v>
                </c:pt>
                <c:pt idx="13">
                  <c:v>Linux-3.13</c:v>
                </c:pt>
                <c:pt idx="14">
                  <c:v>Linux-3.14</c:v>
                </c:pt>
                <c:pt idx="15">
                  <c:v>Linux-3.15</c:v>
                </c:pt>
                <c:pt idx="16">
                  <c:v>Linux-3.16</c:v>
                </c:pt>
                <c:pt idx="17">
                  <c:v>Linux-3.17</c:v>
                </c:pt>
                <c:pt idx="18">
                  <c:v>Linux-3.18</c:v>
                </c:pt>
                <c:pt idx="19">
                  <c:v>Linux-3.19</c:v>
                </c:pt>
                <c:pt idx="20">
                  <c:v>Linux-4.0</c:v>
                </c:pt>
                <c:pt idx="21">
                  <c:v>Linux-4.1</c:v>
                </c:pt>
                <c:pt idx="22">
                  <c:v>Linux-4.2</c:v>
                </c:pt>
                <c:pt idx="23">
                  <c:v>Linux-4.3</c:v>
                </c:pt>
                <c:pt idx="24">
                  <c:v>Linux-4.4</c:v>
                </c:pt>
                <c:pt idx="25">
                  <c:v>Linux-4.5</c:v>
                </c:pt>
                <c:pt idx="26">
                  <c:v>Linux-4.6</c:v>
                </c:pt>
                <c:pt idx="27">
                  <c:v>Linux-4.7</c:v>
                </c:pt>
                <c:pt idx="28">
                  <c:v>Linux-4.8</c:v>
                </c:pt>
                <c:pt idx="29">
                  <c:v>Linux-4.9</c:v>
                </c:pt>
                <c:pt idx="30">
                  <c:v>Linux-4.10</c:v>
                </c:pt>
                <c:pt idx="31">
                  <c:v>Linux-4.11</c:v>
                </c:pt>
                <c:pt idx="32">
                  <c:v>Linux-4.12</c:v>
                </c:pt>
                <c:pt idx="33">
                  <c:v>Linux-4.13</c:v>
                </c:pt>
                <c:pt idx="34">
                  <c:v>Linux-4.14</c:v>
                </c:pt>
                <c:pt idx="35">
                  <c:v>Linux-4.15</c:v>
                </c:pt>
                <c:pt idx="36">
                  <c:v>Linux-4.16</c:v>
                </c:pt>
                <c:pt idx="37">
                  <c:v>Linux-4.17</c:v>
                </c:pt>
                <c:pt idx="38">
                  <c:v>Linux-4.18</c:v>
                </c:pt>
                <c:pt idx="39">
                  <c:v>Linux-4.19</c:v>
                </c:pt>
                <c:pt idx="40">
                  <c:v>Linux-4.20</c:v>
                </c:pt>
                <c:pt idx="41">
                  <c:v>Linux-5.0</c:v>
                </c:pt>
                <c:pt idx="42">
                  <c:v>Linux-5.1</c:v>
                </c:pt>
                <c:pt idx="43">
                  <c:v>Linux-5.2</c:v>
                </c:pt>
                <c:pt idx="44">
                  <c:v>Linux-5.3</c:v>
                </c:pt>
                <c:pt idx="45">
                  <c:v>Linux-5.4</c:v>
                </c:pt>
                <c:pt idx="46">
                  <c:v>Linux-5.5</c:v>
                </c:pt>
                <c:pt idx="47">
                  <c:v>Linux-5.6</c:v>
                </c:pt>
                <c:pt idx="48">
                  <c:v>Linux-5.7</c:v>
                </c:pt>
                <c:pt idx="49">
                  <c:v>Linux-5.8</c:v>
                </c:pt>
                <c:pt idx="50">
                  <c:v>Linux-5.9</c:v>
                </c:pt>
                <c:pt idx="51">
                  <c:v>Linux-5.10</c:v>
                </c:pt>
                <c:pt idx="52">
                  <c:v>Linux-5.11</c:v>
                </c:pt>
                <c:pt idx="53">
                  <c:v>Linux-5.12</c:v>
                </c:pt>
              </c:strCache>
            </c:strRef>
          </c:cat>
          <c:val>
            <c:numRef>
              <c:f>'Patch Count (total)'!$AL$14:$CM$14</c:f>
              <c:numCache>
                <c:formatCode>#,##0_);[Red]\(#,##0\)</c:formatCode>
                <c:ptCount val="54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</c:v>
                </c:pt>
                <c:pt idx="6">
                  <c:v>0</c:v>
                </c:pt>
                <c:pt idx="7">
                  <c:v>0</c:v>
                </c:pt>
                <c:pt idx="8">
                  <c:v>10</c:v>
                </c:pt>
                <c:pt idx="9">
                  <c:v>16</c:v>
                </c:pt>
                <c:pt idx="10">
                  <c:v>0</c:v>
                </c:pt>
                <c:pt idx="11">
                  <c:v>1</c:v>
                </c:pt>
                <c:pt idx="12">
                  <c:v>13</c:v>
                </c:pt>
                <c:pt idx="13">
                  <c:v>2</c:v>
                </c:pt>
                <c:pt idx="14">
                  <c:v>2</c:v>
                </c:pt>
                <c:pt idx="15">
                  <c:v>3</c:v>
                </c:pt>
                <c:pt idx="16">
                  <c:v>1</c:v>
                </c:pt>
                <c:pt idx="17">
                  <c:v>4</c:v>
                </c:pt>
                <c:pt idx="18">
                  <c:v>11</c:v>
                </c:pt>
                <c:pt idx="19">
                  <c:v>11</c:v>
                </c:pt>
                <c:pt idx="20">
                  <c:v>6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5</c:v>
                </c:pt>
                <c:pt idx="25">
                  <c:v>8</c:v>
                </c:pt>
                <c:pt idx="26">
                  <c:v>12</c:v>
                </c:pt>
                <c:pt idx="27">
                  <c:v>1</c:v>
                </c:pt>
                <c:pt idx="28">
                  <c:v>5</c:v>
                </c:pt>
                <c:pt idx="29">
                  <c:v>6</c:v>
                </c:pt>
                <c:pt idx="30">
                  <c:v>6</c:v>
                </c:pt>
                <c:pt idx="31">
                  <c:v>5</c:v>
                </c:pt>
                <c:pt idx="32">
                  <c:v>11</c:v>
                </c:pt>
                <c:pt idx="33">
                  <c:v>11</c:v>
                </c:pt>
                <c:pt idx="34">
                  <c:v>30</c:v>
                </c:pt>
                <c:pt idx="35">
                  <c:v>7</c:v>
                </c:pt>
                <c:pt idx="36">
                  <c:v>8</c:v>
                </c:pt>
                <c:pt idx="37">
                  <c:v>20</c:v>
                </c:pt>
                <c:pt idx="38">
                  <c:v>20</c:v>
                </c:pt>
                <c:pt idx="39">
                  <c:v>11</c:v>
                </c:pt>
                <c:pt idx="40">
                  <c:v>14</c:v>
                </c:pt>
                <c:pt idx="41">
                  <c:v>26</c:v>
                </c:pt>
                <c:pt idx="42">
                  <c:v>13</c:v>
                </c:pt>
                <c:pt idx="43">
                  <c:v>23</c:v>
                </c:pt>
                <c:pt idx="44">
                  <c:v>2</c:v>
                </c:pt>
                <c:pt idx="45">
                  <c:v>1</c:v>
                </c:pt>
                <c:pt idx="46">
                  <c:v>1</c:v>
                </c:pt>
                <c:pt idx="47">
                  <c:v>0</c:v>
                </c:pt>
                <c:pt idx="48">
                  <c:v>4</c:v>
                </c:pt>
                <c:pt idx="49">
                  <c:v>2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F9-4C48-A80D-EA3B9E93A581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'Patch Count (total)'!$AL$4:$CM$4</c:f>
              <c:strCache>
                <c:ptCount val="54"/>
                <c:pt idx="0">
                  <c:v>Linux-3.0</c:v>
                </c:pt>
                <c:pt idx="1">
                  <c:v>Linux-3.1</c:v>
                </c:pt>
                <c:pt idx="2">
                  <c:v>Linux-3.2</c:v>
                </c:pt>
                <c:pt idx="3">
                  <c:v>Linux-3.3</c:v>
                </c:pt>
                <c:pt idx="4">
                  <c:v>Linux-3.4</c:v>
                </c:pt>
                <c:pt idx="5">
                  <c:v>Linux-3.5</c:v>
                </c:pt>
                <c:pt idx="6">
                  <c:v>Linux-3.6</c:v>
                </c:pt>
                <c:pt idx="7">
                  <c:v>Linux-3.7</c:v>
                </c:pt>
                <c:pt idx="8">
                  <c:v>Linux-3.8</c:v>
                </c:pt>
                <c:pt idx="9">
                  <c:v>Linux-3.9</c:v>
                </c:pt>
                <c:pt idx="10">
                  <c:v>Linux-3.10</c:v>
                </c:pt>
                <c:pt idx="11">
                  <c:v>Linux-3.11</c:v>
                </c:pt>
                <c:pt idx="12">
                  <c:v>Linux-3.12</c:v>
                </c:pt>
                <c:pt idx="13">
                  <c:v>Linux-3.13</c:v>
                </c:pt>
                <c:pt idx="14">
                  <c:v>Linux-3.14</c:v>
                </c:pt>
                <c:pt idx="15">
                  <c:v>Linux-3.15</c:v>
                </c:pt>
                <c:pt idx="16">
                  <c:v>Linux-3.16</c:v>
                </c:pt>
                <c:pt idx="17">
                  <c:v>Linux-3.17</c:v>
                </c:pt>
                <c:pt idx="18">
                  <c:v>Linux-3.18</c:v>
                </c:pt>
                <c:pt idx="19">
                  <c:v>Linux-3.19</c:v>
                </c:pt>
                <c:pt idx="20">
                  <c:v>Linux-4.0</c:v>
                </c:pt>
                <c:pt idx="21">
                  <c:v>Linux-4.1</c:v>
                </c:pt>
                <c:pt idx="22">
                  <c:v>Linux-4.2</c:v>
                </c:pt>
                <c:pt idx="23">
                  <c:v>Linux-4.3</c:v>
                </c:pt>
                <c:pt idx="24">
                  <c:v>Linux-4.4</c:v>
                </c:pt>
                <c:pt idx="25">
                  <c:v>Linux-4.5</c:v>
                </c:pt>
                <c:pt idx="26">
                  <c:v>Linux-4.6</c:v>
                </c:pt>
                <c:pt idx="27">
                  <c:v>Linux-4.7</c:v>
                </c:pt>
                <c:pt idx="28">
                  <c:v>Linux-4.8</c:v>
                </c:pt>
                <c:pt idx="29">
                  <c:v>Linux-4.9</c:v>
                </c:pt>
                <c:pt idx="30">
                  <c:v>Linux-4.10</c:v>
                </c:pt>
                <c:pt idx="31">
                  <c:v>Linux-4.11</c:v>
                </c:pt>
                <c:pt idx="32">
                  <c:v>Linux-4.12</c:v>
                </c:pt>
                <c:pt idx="33">
                  <c:v>Linux-4.13</c:v>
                </c:pt>
                <c:pt idx="34">
                  <c:v>Linux-4.14</c:v>
                </c:pt>
                <c:pt idx="35">
                  <c:v>Linux-4.15</c:v>
                </c:pt>
                <c:pt idx="36">
                  <c:v>Linux-4.16</c:v>
                </c:pt>
                <c:pt idx="37">
                  <c:v>Linux-4.17</c:v>
                </c:pt>
                <c:pt idx="38">
                  <c:v>Linux-4.18</c:v>
                </c:pt>
                <c:pt idx="39">
                  <c:v>Linux-4.19</c:v>
                </c:pt>
                <c:pt idx="40">
                  <c:v>Linux-4.20</c:v>
                </c:pt>
                <c:pt idx="41">
                  <c:v>Linux-5.0</c:v>
                </c:pt>
                <c:pt idx="42">
                  <c:v>Linux-5.1</c:v>
                </c:pt>
                <c:pt idx="43">
                  <c:v>Linux-5.2</c:v>
                </c:pt>
                <c:pt idx="44">
                  <c:v>Linux-5.3</c:v>
                </c:pt>
                <c:pt idx="45">
                  <c:v>Linux-5.4</c:v>
                </c:pt>
                <c:pt idx="46">
                  <c:v>Linux-5.5</c:v>
                </c:pt>
                <c:pt idx="47">
                  <c:v>Linux-5.6</c:v>
                </c:pt>
                <c:pt idx="48">
                  <c:v>Linux-5.7</c:v>
                </c:pt>
                <c:pt idx="49">
                  <c:v>Linux-5.8</c:v>
                </c:pt>
                <c:pt idx="50">
                  <c:v>Linux-5.9</c:v>
                </c:pt>
                <c:pt idx="51">
                  <c:v>Linux-5.10</c:v>
                </c:pt>
                <c:pt idx="52">
                  <c:v>Linux-5.11</c:v>
                </c:pt>
                <c:pt idx="53">
                  <c:v>Linux-5.12</c:v>
                </c:pt>
              </c:strCache>
            </c:strRef>
          </c:cat>
          <c:val>
            <c:numRef>
              <c:f>'Patch Count (total)'!$AL$15:$CM$15</c:f>
              <c:numCache>
                <c:formatCode>#,##0_);[Red]\(#,##0\)</c:formatCode>
                <c:ptCount val="54"/>
                <c:pt idx="0">
                  <c:v>0</c:v>
                </c:pt>
                <c:pt idx="1">
                  <c:v>3</c:v>
                </c:pt>
                <c:pt idx="2">
                  <c:v>1</c:v>
                </c:pt>
                <c:pt idx="3">
                  <c:v>4</c:v>
                </c:pt>
                <c:pt idx="4">
                  <c:v>0</c:v>
                </c:pt>
                <c:pt idx="5">
                  <c:v>7</c:v>
                </c:pt>
                <c:pt idx="6">
                  <c:v>2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2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2</c:v>
                </c:pt>
                <c:pt idx="16">
                  <c:v>3</c:v>
                </c:pt>
                <c:pt idx="17">
                  <c:v>11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4</c:v>
                </c:pt>
                <c:pt idx="25">
                  <c:v>7</c:v>
                </c:pt>
                <c:pt idx="26">
                  <c:v>8</c:v>
                </c:pt>
                <c:pt idx="27">
                  <c:v>4</c:v>
                </c:pt>
                <c:pt idx="28">
                  <c:v>7</c:v>
                </c:pt>
                <c:pt idx="29">
                  <c:v>0</c:v>
                </c:pt>
                <c:pt idx="30">
                  <c:v>4</c:v>
                </c:pt>
                <c:pt idx="31">
                  <c:v>8</c:v>
                </c:pt>
                <c:pt idx="32">
                  <c:v>0</c:v>
                </c:pt>
                <c:pt idx="33">
                  <c:v>14</c:v>
                </c:pt>
                <c:pt idx="34">
                  <c:v>28</c:v>
                </c:pt>
                <c:pt idx="35">
                  <c:v>56</c:v>
                </c:pt>
                <c:pt idx="36">
                  <c:v>74</c:v>
                </c:pt>
                <c:pt idx="37">
                  <c:v>25</c:v>
                </c:pt>
                <c:pt idx="38">
                  <c:v>48</c:v>
                </c:pt>
                <c:pt idx="39">
                  <c:v>19</c:v>
                </c:pt>
                <c:pt idx="40">
                  <c:v>131</c:v>
                </c:pt>
                <c:pt idx="41">
                  <c:v>104</c:v>
                </c:pt>
                <c:pt idx="42">
                  <c:v>78</c:v>
                </c:pt>
                <c:pt idx="43">
                  <c:v>41</c:v>
                </c:pt>
                <c:pt idx="44">
                  <c:v>56</c:v>
                </c:pt>
                <c:pt idx="45">
                  <c:v>17</c:v>
                </c:pt>
                <c:pt idx="46">
                  <c:v>104</c:v>
                </c:pt>
                <c:pt idx="47">
                  <c:v>22</c:v>
                </c:pt>
                <c:pt idx="48">
                  <c:v>11</c:v>
                </c:pt>
                <c:pt idx="49">
                  <c:v>60</c:v>
                </c:pt>
                <c:pt idx="50">
                  <c:v>84</c:v>
                </c:pt>
                <c:pt idx="51">
                  <c:v>130</c:v>
                </c:pt>
                <c:pt idx="52">
                  <c:v>41</c:v>
                </c:pt>
                <c:pt idx="5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AF9-4C48-A80D-EA3B9E93A5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0917768"/>
        <c:axId val="480918752"/>
      </c:barChart>
      <c:catAx>
        <c:axId val="480917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0918752"/>
        <c:crosses val="autoZero"/>
        <c:auto val="1"/>
        <c:lblAlgn val="ctr"/>
        <c:lblOffset val="100"/>
        <c:noMultiLvlLbl val="0"/>
      </c:catAx>
      <c:valAx>
        <c:axId val="480918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0917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ja-JP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ja-JP" altLang="en-US"/>
              <a:t>傭兵</a:t>
            </a:r>
            <a:r>
              <a:rPr lang="en-US" altLang="ja-JP"/>
              <a:t>(</a:t>
            </a:r>
            <a:r>
              <a:rPr lang="ja-JP" altLang="en-US"/>
              <a:t>青</a:t>
            </a:r>
            <a:r>
              <a:rPr lang="en-US" altLang="ja-JP"/>
              <a:t>)</a:t>
            </a:r>
            <a:r>
              <a:rPr lang="ja-JP" altLang="en-US"/>
              <a:t>、プロパー</a:t>
            </a:r>
            <a:r>
              <a:rPr lang="en-US" altLang="ja-JP"/>
              <a:t>(</a:t>
            </a:r>
            <a:r>
              <a:rPr lang="ja-JP" altLang="en-US"/>
              <a:t>橙</a:t>
            </a:r>
            <a:r>
              <a:rPr lang="en-US" altLang="ja-JP"/>
              <a:t>)</a:t>
            </a:r>
            <a:r>
              <a:rPr lang="ja-JP" altLang="en-US"/>
              <a:t>、</a:t>
            </a:r>
            <a:r>
              <a:rPr lang="en-US" altLang="ja-JP"/>
              <a:t>OS(</a:t>
            </a:r>
            <a:r>
              <a:rPr lang="ja-JP" altLang="en-US"/>
              <a:t>黄</a:t>
            </a:r>
            <a:r>
              <a:rPr lang="en-US" altLang="ja-JP"/>
              <a:t>)</a:t>
            </a:r>
            <a:endParaRPr lang="ja-JP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'Patch Count (total)'!$J$4:$CM$4</c:f>
              <c:strCache>
                <c:ptCount val="82"/>
                <c:pt idx="0">
                  <c:v>Linux-2.6.12</c:v>
                </c:pt>
                <c:pt idx="1">
                  <c:v>Linux-2.6.13</c:v>
                </c:pt>
                <c:pt idx="2">
                  <c:v>Linux-2.6.14</c:v>
                </c:pt>
                <c:pt idx="3">
                  <c:v>Linux-2.6.15</c:v>
                </c:pt>
                <c:pt idx="4">
                  <c:v>Linux-2.6.16</c:v>
                </c:pt>
                <c:pt idx="5">
                  <c:v>Linux-2.6.17</c:v>
                </c:pt>
                <c:pt idx="6">
                  <c:v>Linux-2.6.18</c:v>
                </c:pt>
                <c:pt idx="7">
                  <c:v>Linux-2.6.19</c:v>
                </c:pt>
                <c:pt idx="8">
                  <c:v>Linux-2.6.20</c:v>
                </c:pt>
                <c:pt idx="9">
                  <c:v>Linux-2.6.21</c:v>
                </c:pt>
                <c:pt idx="10">
                  <c:v>Linux-2.6.22</c:v>
                </c:pt>
                <c:pt idx="11">
                  <c:v>Linux-2.6.23</c:v>
                </c:pt>
                <c:pt idx="12">
                  <c:v>Linux-2.6.24</c:v>
                </c:pt>
                <c:pt idx="13">
                  <c:v>Linux-2.6.25</c:v>
                </c:pt>
                <c:pt idx="14">
                  <c:v>Linux-2.6.26</c:v>
                </c:pt>
                <c:pt idx="15">
                  <c:v>Linux-2.6.27</c:v>
                </c:pt>
                <c:pt idx="16">
                  <c:v>Linux-2.6.28</c:v>
                </c:pt>
                <c:pt idx="17">
                  <c:v>Linux-2.6.29</c:v>
                </c:pt>
                <c:pt idx="18">
                  <c:v>Linux-2.6.30</c:v>
                </c:pt>
                <c:pt idx="19">
                  <c:v>Linux-2.6.31</c:v>
                </c:pt>
                <c:pt idx="20">
                  <c:v>Linux-2.6.32</c:v>
                </c:pt>
                <c:pt idx="21">
                  <c:v>Linux-2.6.33</c:v>
                </c:pt>
                <c:pt idx="22">
                  <c:v>Linux-2.6.34</c:v>
                </c:pt>
                <c:pt idx="23">
                  <c:v>Linux-2.6.35</c:v>
                </c:pt>
                <c:pt idx="24">
                  <c:v>Linux-2.6.36</c:v>
                </c:pt>
                <c:pt idx="25">
                  <c:v>Linux-2.6.37</c:v>
                </c:pt>
                <c:pt idx="26">
                  <c:v>Linux-2.6.38</c:v>
                </c:pt>
                <c:pt idx="27">
                  <c:v>Linux-2.6.39</c:v>
                </c:pt>
                <c:pt idx="28">
                  <c:v>Linux-3.0</c:v>
                </c:pt>
                <c:pt idx="29">
                  <c:v>Linux-3.1</c:v>
                </c:pt>
                <c:pt idx="30">
                  <c:v>Linux-3.2</c:v>
                </c:pt>
                <c:pt idx="31">
                  <c:v>Linux-3.3</c:v>
                </c:pt>
                <c:pt idx="32">
                  <c:v>Linux-3.4</c:v>
                </c:pt>
                <c:pt idx="33">
                  <c:v>Linux-3.5</c:v>
                </c:pt>
                <c:pt idx="34">
                  <c:v>Linux-3.6</c:v>
                </c:pt>
                <c:pt idx="35">
                  <c:v>Linux-3.7</c:v>
                </c:pt>
                <c:pt idx="36">
                  <c:v>Linux-3.8</c:v>
                </c:pt>
                <c:pt idx="37">
                  <c:v>Linux-3.9</c:v>
                </c:pt>
                <c:pt idx="38">
                  <c:v>Linux-3.10</c:v>
                </c:pt>
                <c:pt idx="39">
                  <c:v>Linux-3.11</c:v>
                </c:pt>
                <c:pt idx="40">
                  <c:v>Linux-3.12</c:v>
                </c:pt>
                <c:pt idx="41">
                  <c:v>Linux-3.13</c:v>
                </c:pt>
                <c:pt idx="42">
                  <c:v>Linux-3.14</c:v>
                </c:pt>
                <c:pt idx="43">
                  <c:v>Linux-3.15</c:v>
                </c:pt>
                <c:pt idx="44">
                  <c:v>Linux-3.16</c:v>
                </c:pt>
                <c:pt idx="45">
                  <c:v>Linux-3.17</c:v>
                </c:pt>
                <c:pt idx="46">
                  <c:v>Linux-3.18</c:v>
                </c:pt>
                <c:pt idx="47">
                  <c:v>Linux-3.19</c:v>
                </c:pt>
                <c:pt idx="48">
                  <c:v>Linux-4.0</c:v>
                </c:pt>
                <c:pt idx="49">
                  <c:v>Linux-4.1</c:v>
                </c:pt>
                <c:pt idx="50">
                  <c:v>Linux-4.2</c:v>
                </c:pt>
                <c:pt idx="51">
                  <c:v>Linux-4.3</c:v>
                </c:pt>
                <c:pt idx="52">
                  <c:v>Linux-4.4</c:v>
                </c:pt>
                <c:pt idx="53">
                  <c:v>Linux-4.5</c:v>
                </c:pt>
                <c:pt idx="54">
                  <c:v>Linux-4.6</c:v>
                </c:pt>
                <c:pt idx="55">
                  <c:v>Linux-4.7</c:v>
                </c:pt>
                <c:pt idx="56">
                  <c:v>Linux-4.8</c:v>
                </c:pt>
                <c:pt idx="57">
                  <c:v>Linux-4.9</c:v>
                </c:pt>
                <c:pt idx="58">
                  <c:v>Linux-4.10</c:v>
                </c:pt>
                <c:pt idx="59">
                  <c:v>Linux-4.11</c:v>
                </c:pt>
                <c:pt idx="60">
                  <c:v>Linux-4.12</c:v>
                </c:pt>
                <c:pt idx="61">
                  <c:v>Linux-4.13</c:v>
                </c:pt>
                <c:pt idx="62">
                  <c:v>Linux-4.14</c:v>
                </c:pt>
                <c:pt idx="63">
                  <c:v>Linux-4.15</c:v>
                </c:pt>
                <c:pt idx="64">
                  <c:v>Linux-4.16</c:v>
                </c:pt>
                <c:pt idx="65">
                  <c:v>Linux-4.17</c:v>
                </c:pt>
                <c:pt idx="66">
                  <c:v>Linux-4.18</c:v>
                </c:pt>
                <c:pt idx="67">
                  <c:v>Linux-4.19</c:v>
                </c:pt>
                <c:pt idx="68">
                  <c:v>Linux-4.20</c:v>
                </c:pt>
                <c:pt idx="69">
                  <c:v>Linux-5.0</c:v>
                </c:pt>
                <c:pt idx="70">
                  <c:v>Linux-5.1</c:v>
                </c:pt>
                <c:pt idx="71">
                  <c:v>Linux-5.2</c:v>
                </c:pt>
                <c:pt idx="72">
                  <c:v>Linux-5.3</c:v>
                </c:pt>
                <c:pt idx="73">
                  <c:v>Linux-5.4</c:v>
                </c:pt>
                <c:pt idx="74">
                  <c:v>Linux-5.5</c:v>
                </c:pt>
                <c:pt idx="75">
                  <c:v>Linux-5.6</c:v>
                </c:pt>
                <c:pt idx="76">
                  <c:v>Linux-5.7</c:v>
                </c:pt>
                <c:pt idx="77">
                  <c:v>Linux-5.8</c:v>
                </c:pt>
                <c:pt idx="78">
                  <c:v>Linux-5.9</c:v>
                </c:pt>
                <c:pt idx="79">
                  <c:v>Linux-5.10</c:v>
                </c:pt>
                <c:pt idx="80">
                  <c:v>Linux-5.11</c:v>
                </c:pt>
                <c:pt idx="81">
                  <c:v>Linux-5.12</c:v>
                </c:pt>
              </c:strCache>
            </c:strRef>
          </c:cat>
          <c:val>
            <c:numRef>
              <c:f>'Patch Count (total)'!$J$17:$CM$17</c:f>
              <c:numCache>
                <c:formatCode>#,##0_);[Red]\(#,##0\)</c:formatCode>
                <c:ptCount val="82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8</c:v>
                </c:pt>
                <c:pt idx="4">
                  <c:v>19</c:v>
                </c:pt>
                <c:pt idx="5">
                  <c:v>1</c:v>
                </c:pt>
                <c:pt idx="6">
                  <c:v>4</c:v>
                </c:pt>
                <c:pt idx="7">
                  <c:v>121</c:v>
                </c:pt>
                <c:pt idx="8">
                  <c:v>53</c:v>
                </c:pt>
                <c:pt idx="9">
                  <c:v>41</c:v>
                </c:pt>
                <c:pt idx="10">
                  <c:v>70</c:v>
                </c:pt>
                <c:pt idx="11">
                  <c:v>132</c:v>
                </c:pt>
                <c:pt idx="12">
                  <c:v>176</c:v>
                </c:pt>
                <c:pt idx="13">
                  <c:v>242</c:v>
                </c:pt>
                <c:pt idx="14">
                  <c:v>83</c:v>
                </c:pt>
                <c:pt idx="15">
                  <c:v>119</c:v>
                </c:pt>
                <c:pt idx="16">
                  <c:v>151</c:v>
                </c:pt>
                <c:pt idx="17">
                  <c:v>136</c:v>
                </c:pt>
                <c:pt idx="18">
                  <c:v>109</c:v>
                </c:pt>
                <c:pt idx="19">
                  <c:v>323</c:v>
                </c:pt>
                <c:pt idx="20">
                  <c:v>211</c:v>
                </c:pt>
                <c:pt idx="21">
                  <c:v>156</c:v>
                </c:pt>
                <c:pt idx="22">
                  <c:v>218</c:v>
                </c:pt>
                <c:pt idx="23">
                  <c:v>135</c:v>
                </c:pt>
                <c:pt idx="24">
                  <c:v>34</c:v>
                </c:pt>
                <c:pt idx="25">
                  <c:v>162</c:v>
                </c:pt>
                <c:pt idx="26">
                  <c:v>95</c:v>
                </c:pt>
                <c:pt idx="27">
                  <c:v>34</c:v>
                </c:pt>
                <c:pt idx="28">
                  <c:v>64</c:v>
                </c:pt>
                <c:pt idx="29">
                  <c:v>38</c:v>
                </c:pt>
                <c:pt idx="30">
                  <c:v>43</c:v>
                </c:pt>
                <c:pt idx="31">
                  <c:v>50</c:v>
                </c:pt>
                <c:pt idx="32">
                  <c:v>59</c:v>
                </c:pt>
                <c:pt idx="33">
                  <c:v>133</c:v>
                </c:pt>
                <c:pt idx="34">
                  <c:v>53</c:v>
                </c:pt>
                <c:pt idx="35">
                  <c:v>2</c:v>
                </c:pt>
                <c:pt idx="36">
                  <c:v>23</c:v>
                </c:pt>
                <c:pt idx="37">
                  <c:v>113</c:v>
                </c:pt>
                <c:pt idx="38">
                  <c:v>263</c:v>
                </c:pt>
                <c:pt idx="39">
                  <c:v>159</c:v>
                </c:pt>
                <c:pt idx="40">
                  <c:v>227</c:v>
                </c:pt>
                <c:pt idx="41">
                  <c:v>84</c:v>
                </c:pt>
                <c:pt idx="42">
                  <c:v>283</c:v>
                </c:pt>
                <c:pt idx="43">
                  <c:v>186</c:v>
                </c:pt>
                <c:pt idx="44">
                  <c:v>274</c:v>
                </c:pt>
                <c:pt idx="45">
                  <c:v>194</c:v>
                </c:pt>
                <c:pt idx="46">
                  <c:v>187</c:v>
                </c:pt>
                <c:pt idx="47">
                  <c:v>171</c:v>
                </c:pt>
                <c:pt idx="48">
                  <c:v>124</c:v>
                </c:pt>
                <c:pt idx="49">
                  <c:v>206</c:v>
                </c:pt>
                <c:pt idx="50">
                  <c:v>150</c:v>
                </c:pt>
                <c:pt idx="51">
                  <c:v>129</c:v>
                </c:pt>
                <c:pt idx="52">
                  <c:v>133</c:v>
                </c:pt>
                <c:pt idx="53">
                  <c:v>245</c:v>
                </c:pt>
                <c:pt idx="54">
                  <c:v>261</c:v>
                </c:pt>
                <c:pt idx="55">
                  <c:v>267</c:v>
                </c:pt>
                <c:pt idx="56">
                  <c:v>222</c:v>
                </c:pt>
                <c:pt idx="57">
                  <c:v>112</c:v>
                </c:pt>
                <c:pt idx="58">
                  <c:v>163</c:v>
                </c:pt>
                <c:pt idx="59">
                  <c:v>168</c:v>
                </c:pt>
                <c:pt idx="60">
                  <c:v>185</c:v>
                </c:pt>
                <c:pt idx="61">
                  <c:v>179</c:v>
                </c:pt>
                <c:pt idx="62">
                  <c:v>180</c:v>
                </c:pt>
                <c:pt idx="63">
                  <c:v>196</c:v>
                </c:pt>
                <c:pt idx="64">
                  <c:v>208</c:v>
                </c:pt>
                <c:pt idx="65">
                  <c:v>250</c:v>
                </c:pt>
                <c:pt idx="66">
                  <c:v>311</c:v>
                </c:pt>
                <c:pt idx="67">
                  <c:v>172</c:v>
                </c:pt>
                <c:pt idx="68">
                  <c:v>164</c:v>
                </c:pt>
                <c:pt idx="69">
                  <c:v>150</c:v>
                </c:pt>
                <c:pt idx="70">
                  <c:v>140</c:v>
                </c:pt>
                <c:pt idx="71">
                  <c:v>186</c:v>
                </c:pt>
                <c:pt idx="72">
                  <c:v>254</c:v>
                </c:pt>
                <c:pt idx="73">
                  <c:v>168</c:v>
                </c:pt>
                <c:pt idx="74">
                  <c:v>152</c:v>
                </c:pt>
                <c:pt idx="75">
                  <c:v>152</c:v>
                </c:pt>
                <c:pt idx="76">
                  <c:v>189</c:v>
                </c:pt>
                <c:pt idx="77">
                  <c:v>153</c:v>
                </c:pt>
                <c:pt idx="78">
                  <c:v>126</c:v>
                </c:pt>
                <c:pt idx="79">
                  <c:v>177</c:v>
                </c:pt>
                <c:pt idx="80">
                  <c:v>132</c:v>
                </c:pt>
                <c:pt idx="81">
                  <c:v>153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C2-4008-A2CF-82E710110447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'Patch Count (total)'!$J$4:$CM$4</c:f>
              <c:strCache>
                <c:ptCount val="82"/>
                <c:pt idx="0">
                  <c:v>Linux-2.6.12</c:v>
                </c:pt>
                <c:pt idx="1">
                  <c:v>Linux-2.6.13</c:v>
                </c:pt>
                <c:pt idx="2">
                  <c:v>Linux-2.6.14</c:v>
                </c:pt>
                <c:pt idx="3">
                  <c:v>Linux-2.6.15</c:v>
                </c:pt>
                <c:pt idx="4">
                  <c:v>Linux-2.6.16</c:v>
                </c:pt>
                <c:pt idx="5">
                  <c:v>Linux-2.6.17</c:v>
                </c:pt>
                <c:pt idx="6">
                  <c:v>Linux-2.6.18</c:v>
                </c:pt>
                <c:pt idx="7">
                  <c:v>Linux-2.6.19</c:v>
                </c:pt>
                <c:pt idx="8">
                  <c:v>Linux-2.6.20</c:v>
                </c:pt>
                <c:pt idx="9">
                  <c:v>Linux-2.6.21</c:v>
                </c:pt>
                <c:pt idx="10">
                  <c:v>Linux-2.6.22</c:v>
                </c:pt>
                <c:pt idx="11">
                  <c:v>Linux-2.6.23</c:v>
                </c:pt>
                <c:pt idx="12">
                  <c:v>Linux-2.6.24</c:v>
                </c:pt>
                <c:pt idx="13">
                  <c:v>Linux-2.6.25</c:v>
                </c:pt>
                <c:pt idx="14">
                  <c:v>Linux-2.6.26</c:v>
                </c:pt>
                <c:pt idx="15">
                  <c:v>Linux-2.6.27</c:v>
                </c:pt>
                <c:pt idx="16">
                  <c:v>Linux-2.6.28</c:v>
                </c:pt>
                <c:pt idx="17">
                  <c:v>Linux-2.6.29</c:v>
                </c:pt>
                <c:pt idx="18">
                  <c:v>Linux-2.6.30</c:v>
                </c:pt>
                <c:pt idx="19">
                  <c:v>Linux-2.6.31</c:v>
                </c:pt>
                <c:pt idx="20">
                  <c:v>Linux-2.6.32</c:v>
                </c:pt>
                <c:pt idx="21">
                  <c:v>Linux-2.6.33</c:v>
                </c:pt>
                <c:pt idx="22">
                  <c:v>Linux-2.6.34</c:v>
                </c:pt>
                <c:pt idx="23">
                  <c:v>Linux-2.6.35</c:v>
                </c:pt>
                <c:pt idx="24">
                  <c:v>Linux-2.6.36</c:v>
                </c:pt>
                <c:pt idx="25">
                  <c:v>Linux-2.6.37</c:v>
                </c:pt>
                <c:pt idx="26">
                  <c:v>Linux-2.6.38</c:v>
                </c:pt>
                <c:pt idx="27">
                  <c:v>Linux-2.6.39</c:v>
                </c:pt>
                <c:pt idx="28">
                  <c:v>Linux-3.0</c:v>
                </c:pt>
                <c:pt idx="29">
                  <c:v>Linux-3.1</c:v>
                </c:pt>
                <c:pt idx="30">
                  <c:v>Linux-3.2</c:v>
                </c:pt>
                <c:pt idx="31">
                  <c:v>Linux-3.3</c:v>
                </c:pt>
                <c:pt idx="32">
                  <c:v>Linux-3.4</c:v>
                </c:pt>
                <c:pt idx="33">
                  <c:v>Linux-3.5</c:v>
                </c:pt>
                <c:pt idx="34">
                  <c:v>Linux-3.6</c:v>
                </c:pt>
                <c:pt idx="35">
                  <c:v>Linux-3.7</c:v>
                </c:pt>
                <c:pt idx="36">
                  <c:v>Linux-3.8</c:v>
                </c:pt>
                <c:pt idx="37">
                  <c:v>Linux-3.9</c:v>
                </c:pt>
                <c:pt idx="38">
                  <c:v>Linux-3.10</c:v>
                </c:pt>
                <c:pt idx="39">
                  <c:v>Linux-3.11</c:v>
                </c:pt>
                <c:pt idx="40">
                  <c:v>Linux-3.12</c:v>
                </c:pt>
                <c:pt idx="41">
                  <c:v>Linux-3.13</c:v>
                </c:pt>
                <c:pt idx="42">
                  <c:v>Linux-3.14</c:v>
                </c:pt>
                <c:pt idx="43">
                  <c:v>Linux-3.15</c:v>
                </c:pt>
                <c:pt idx="44">
                  <c:v>Linux-3.16</c:v>
                </c:pt>
                <c:pt idx="45">
                  <c:v>Linux-3.17</c:v>
                </c:pt>
                <c:pt idx="46">
                  <c:v>Linux-3.18</c:v>
                </c:pt>
                <c:pt idx="47">
                  <c:v>Linux-3.19</c:v>
                </c:pt>
                <c:pt idx="48">
                  <c:v>Linux-4.0</c:v>
                </c:pt>
                <c:pt idx="49">
                  <c:v>Linux-4.1</c:v>
                </c:pt>
                <c:pt idx="50">
                  <c:v>Linux-4.2</c:v>
                </c:pt>
                <c:pt idx="51">
                  <c:v>Linux-4.3</c:v>
                </c:pt>
                <c:pt idx="52">
                  <c:v>Linux-4.4</c:v>
                </c:pt>
                <c:pt idx="53">
                  <c:v>Linux-4.5</c:v>
                </c:pt>
                <c:pt idx="54">
                  <c:v>Linux-4.6</c:v>
                </c:pt>
                <c:pt idx="55">
                  <c:v>Linux-4.7</c:v>
                </c:pt>
                <c:pt idx="56">
                  <c:v>Linux-4.8</c:v>
                </c:pt>
                <c:pt idx="57">
                  <c:v>Linux-4.9</c:v>
                </c:pt>
                <c:pt idx="58">
                  <c:v>Linux-4.10</c:v>
                </c:pt>
                <c:pt idx="59">
                  <c:v>Linux-4.11</c:v>
                </c:pt>
                <c:pt idx="60">
                  <c:v>Linux-4.12</c:v>
                </c:pt>
                <c:pt idx="61">
                  <c:v>Linux-4.13</c:v>
                </c:pt>
                <c:pt idx="62">
                  <c:v>Linux-4.14</c:v>
                </c:pt>
                <c:pt idx="63">
                  <c:v>Linux-4.15</c:v>
                </c:pt>
                <c:pt idx="64">
                  <c:v>Linux-4.16</c:v>
                </c:pt>
                <c:pt idx="65">
                  <c:v>Linux-4.17</c:v>
                </c:pt>
                <c:pt idx="66">
                  <c:v>Linux-4.18</c:v>
                </c:pt>
                <c:pt idx="67">
                  <c:v>Linux-4.19</c:v>
                </c:pt>
                <c:pt idx="68">
                  <c:v>Linux-4.20</c:v>
                </c:pt>
                <c:pt idx="69">
                  <c:v>Linux-5.0</c:v>
                </c:pt>
                <c:pt idx="70">
                  <c:v>Linux-5.1</c:v>
                </c:pt>
                <c:pt idx="71">
                  <c:v>Linux-5.2</c:v>
                </c:pt>
                <c:pt idx="72">
                  <c:v>Linux-5.3</c:v>
                </c:pt>
                <c:pt idx="73">
                  <c:v>Linux-5.4</c:v>
                </c:pt>
                <c:pt idx="74">
                  <c:v>Linux-5.5</c:v>
                </c:pt>
                <c:pt idx="75">
                  <c:v>Linux-5.6</c:v>
                </c:pt>
                <c:pt idx="76">
                  <c:v>Linux-5.7</c:v>
                </c:pt>
                <c:pt idx="77">
                  <c:v>Linux-5.8</c:v>
                </c:pt>
                <c:pt idx="78">
                  <c:v>Linux-5.9</c:v>
                </c:pt>
                <c:pt idx="79">
                  <c:v>Linux-5.10</c:v>
                </c:pt>
                <c:pt idx="80">
                  <c:v>Linux-5.11</c:v>
                </c:pt>
                <c:pt idx="81">
                  <c:v>Linux-5.12</c:v>
                </c:pt>
              </c:strCache>
            </c:strRef>
          </c:cat>
          <c:val>
            <c:numRef>
              <c:f>'Patch Count (total)'!$J$18:$CM$18</c:f>
              <c:numCache>
                <c:formatCode>#,##0_);[Red]\(#,##0\)</c:formatCode>
                <c:ptCount val="82"/>
                <c:pt idx="0">
                  <c:v>0</c:v>
                </c:pt>
                <c:pt idx="1">
                  <c:v>10</c:v>
                </c:pt>
                <c:pt idx="2">
                  <c:v>2</c:v>
                </c:pt>
                <c:pt idx="3">
                  <c:v>7</c:v>
                </c:pt>
                <c:pt idx="4">
                  <c:v>10</c:v>
                </c:pt>
                <c:pt idx="5">
                  <c:v>9</c:v>
                </c:pt>
                <c:pt idx="6">
                  <c:v>0</c:v>
                </c:pt>
                <c:pt idx="7">
                  <c:v>3</c:v>
                </c:pt>
                <c:pt idx="8">
                  <c:v>4</c:v>
                </c:pt>
                <c:pt idx="9">
                  <c:v>6</c:v>
                </c:pt>
                <c:pt idx="10">
                  <c:v>5</c:v>
                </c:pt>
                <c:pt idx="11">
                  <c:v>23</c:v>
                </c:pt>
                <c:pt idx="12">
                  <c:v>9</c:v>
                </c:pt>
                <c:pt idx="13">
                  <c:v>7</c:v>
                </c:pt>
                <c:pt idx="14">
                  <c:v>9</c:v>
                </c:pt>
                <c:pt idx="15">
                  <c:v>10</c:v>
                </c:pt>
                <c:pt idx="16">
                  <c:v>25</c:v>
                </c:pt>
                <c:pt idx="17">
                  <c:v>25</c:v>
                </c:pt>
                <c:pt idx="18">
                  <c:v>39</c:v>
                </c:pt>
                <c:pt idx="19">
                  <c:v>28</c:v>
                </c:pt>
                <c:pt idx="20">
                  <c:v>56</c:v>
                </c:pt>
                <c:pt idx="21">
                  <c:v>62</c:v>
                </c:pt>
                <c:pt idx="22">
                  <c:v>34</c:v>
                </c:pt>
                <c:pt idx="23">
                  <c:v>24</c:v>
                </c:pt>
                <c:pt idx="24">
                  <c:v>50</c:v>
                </c:pt>
                <c:pt idx="25">
                  <c:v>62</c:v>
                </c:pt>
                <c:pt idx="26">
                  <c:v>51</c:v>
                </c:pt>
                <c:pt idx="27">
                  <c:v>37</c:v>
                </c:pt>
                <c:pt idx="28">
                  <c:v>42</c:v>
                </c:pt>
                <c:pt idx="29">
                  <c:v>82</c:v>
                </c:pt>
                <c:pt idx="30">
                  <c:v>74</c:v>
                </c:pt>
                <c:pt idx="31">
                  <c:v>107</c:v>
                </c:pt>
                <c:pt idx="32">
                  <c:v>43</c:v>
                </c:pt>
                <c:pt idx="33">
                  <c:v>88</c:v>
                </c:pt>
                <c:pt idx="34">
                  <c:v>70</c:v>
                </c:pt>
                <c:pt idx="35">
                  <c:v>30</c:v>
                </c:pt>
                <c:pt idx="36">
                  <c:v>71</c:v>
                </c:pt>
                <c:pt idx="37">
                  <c:v>44</c:v>
                </c:pt>
                <c:pt idx="38">
                  <c:v>103</c:v>
                </c:pt>
                <c:pt idx="39">
                  <c:v>58</c:v>
                </c:pt>
                <c:pt idx="40">
                  <c:v>55</c:v>
                </c:pt>
                <c:pt idx="41">
                  <c:v>55</c:v>
                </c:pt>
                <c:pt idx="42">
                  <c:v>112</c:v>
                </c:pt>
                <c:pt idx="43">
                  <c:v>108</c:v>
                </c:pt>
                <c:pt idx="44">
                  <c:v>33</c:v>
                </c:pt>
                <c:pt idx="45">
                  <c:v>67</c:v>
                </c:pt>
                <c:pt idx="46">
                  <c:v>35</c:v>
                </c:pt>
                <c:pt idx="47">
                  <c:v>101</c:v>
                </c:pt>
                <c:pt idx="48">
                  <c:v>64</c:v>
                </c:pt>
                <c:pt idx="49">
                  <c:v>80</c:v>
                </c:pt>
                <c:pt idx="50">
                  <c:v>66</c:v>
                </c:pt>
                <c:pt idx="51">
                  <c:v>53</c:v>
                </c:pt>
                <c:pt idx="52">
                  <c:v>76</c:v>
                </c:pt>
                <c:pt idx="53">
                  <c:v>152</c:v>
                </c:pt>
                <c:pt idx="54">
                  <c:v>106</c:v>
                </c:pt>
                <c:pt idx="55">
                  <c:v>26</c:v>
                </c:pt>
                <c:pt idx="56">
                  <c:v>50</c:v>
                </c:pt>
                <c:pt idx="57">
                  <c:v>233</c:v>
                </c:pt>
                <c:pt idx="58">
                  <c:v>78</c:v>
                </c:pt>
                <c:pt idx="59">
                  <c:v>51</c:v>
                </c:pt>
                <c:pt idx="60">
                  <c:v>82</c:v>
                </c:pt>
                <c:pt idx="61">
                  <c:v>152</c:v>
                </c:pt>
                <c:pt idx="62">
                  <c:v>142</c:v>
                </c:pt>
                <c:pt idx="63">
                  <c:v>149</c:v>
                </c:pt>
                <c:pt idx="64">
                  <c:v>166</c:v>
                </c:pt>
                <c:pt idx="65">
                  <c:v>308</c:v>
                </c:pt>
                <c:pt idx="66">
                  <c:v>136</c:v>
                </c:pt>
                <c:pt idx="67">
                  <c:v>125</c:v>
                </c:pt>
                <c:pt idx="68">
                  <c:v>287</c:v>
                </c:pt>
                <c:pt idx="69">
                  <c:v>247</c:v>
                </c:pt>
                <c:pt idx="70">
                  <c:v>144</c:v>
                </c:pt>
                <c:pt idx="71">
                  <c:v>94</c:v>
                </c:pt>
                <c:pt idx="72">
                  <c:v>387</c:v>
                </c:pt>
                <c:pt idx="73">
                  <c:v>143</c:v>
                </c:pt>
                <c:pt idx="74">
                  <c:v>232</c:v>
                </c:pt>
                <c:pt idx="75">
                  <c:v>95</c:v>
                </c:pt>
                <c:pt idx="76">
                  <c:v>126</c:v>
                </c:pt>
                <c:pt idx="77">
                  <c:v>169</c:v>
                </c:pt>
                <c:pt idx="78">
                  <c:v>197</c:v>
                </c:pt>
                <c:pt idx="79">
                  <c:v>224</c:v>
                </c:pt>
                <c:pt idx="80">
                  <c:v>90</c:v>
                </c:pt>
                <c:pt idx="81">
                  <c:v>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DC2-4008-A2CF-82E710110447}"/>
            </c:ext>
          </c:extLst>
        </c:ser>
        <c:ser>
          <c:idx val="2"/>
          <c:order val="2"/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'Patch Count (total)'!$J$4:$CM$4</c:f>
              <c:strCache>
                <c:ptCount val="82"/>
                <c:pt idx="0">
                  <c:v>Linux-2.6.12</c:v>
                </c:pt>
                <c:pt idx="1">
                  <c:v>Linux-2.6.13</c:v>
                </c:pt>
                <c:pt idx="2">
                  <c:v>Linux-2.6.14</c:v>
                </c:pt>
                <c:pt idx="3">
                  <c:v>Linux-2.6.15</c:v>
                </c:pt>
                <c:pt idx="4">
                  <c:v>Linux-2.6.16</c:v>
                </c:pt>
                <c:pt idx="5">
                  <c:v>Linux-2.6.17</c:v>
                </c:pt>
                <c:pt idx="6">
                  <c:v>Linux-2.6.18</c:v>
                </c:pt>
                <c:pt idx="7">
                  <c:v>Linux-2.6.19</c:v>
                </c:pt>
                <c:pt idx="8">
                  <c:v>Linux-2.6.20</c:v>
                </c:pt>
                <c:pt idx="9">
                  <c:v>Linux-2.6.21</c:v>
                </c:pt>
                <c:pt idx="10">
                  <c:v>Linux-2.6.22</c:v>
                </c:pt>
                <c:pt idx="11">
                  <c:v>Linux-2.6.23</c:v>
                </c:pt>
                <c:pt idx="12">
                  <c:v>Linux-2.6.24</c:v>
                </c:pt>
                <c:pt idx="13">
                  <c:v>Linux-2.6.25</c:v>
                </c:pt>
                <c:pt idx="14">
                  <c:v>Linux-2.6.26</c:v>
                </c:pt>
                <c:pt idx="15">
                  <c:v>Linux-2.6.27</c:v>
                </c:pt>
                <c:pt idx="16">
                  <c:v>Linux-2.6.28</c:v>
                </c:pt>
                <c:pt idx="17">
                  <c:v>Linux-2.6.29</c:v>
                </c:pt>
                <c:pt idx="18">
                  <c:v>Linux-2.6.30</c:v>
                </c:pt>
                <c:pt idx="19">
                  <c:v>Linux-2.6.31</c:v>
                </c:pt>
                <c:pt idx="20">
                  <c:v>Linux-2.6.32</c:v>
                </c:pt>
                <c:pt idx="21">
                  <c:v>Linux-2.6.33</c:v>
                </c:pt>
                <c:pt idx="22">
                  <c:v>Linux-2.6.34</c:v>
                </c:pt>
                <c:pt idx="23">
                  <c:v>Linux-2.6.35</c:v>
                </c:pt>
                <c:pt idx="24">
                  <c:v>Linux-2.6.36</c:v>
                </c:pt>
                <c:pt idx="25">
                  <c:v>Linux-2.6.37</c:v>
                </c:pt>
                <c:pt idx="26">
                  <c:v>Linux-2.6.38</c:v>
                </c:pt>
                <c:pt idx="27">
                  <c:v>Linux-2.6.39</c:v>
                </c:pt>
                <c:pt idx="28">
                  <c:v>Linux-3.0</c:v>
                </c:pt>
                <c:pt idx="29">
                  <c:v>Linux-3.1</c:v>
                </c:pt>
                <c:pt idx="30">
                  <c:v>Linux-3.2</c:v>
                </c:pt>
                <c:pt idx="31">
                  <c:v>Linux-3.3</c:v>
                </c:pt>
                <c:pt idx="32">
                  <c:v>Linux-3.4</c:v>
                </c:pt>
                <c:pt idx="33">
                  <c:v>Linux-3.5</c:v>
                </c:pt>
                <c:pt idx="34">
                  <c:v>Linux-3.6</c:v>
                </c:pt>
                <c:pt idx="35">
                  <c:v>Linux-3.7</c:v>
                </c:pt>
                <c:pt idx="36">
                  <c:v>Linux-3.8</c:v>
                </c:pt>
                <c:pt idx="37">
                  <c:v>Linux-3.9</c:v>
                </c:pt>
                <c:pt idx="38">
                  <c:v>Linux-3.10</c:v>
                </c:pt>
                <c:pt idx="39">
                  <c:v>Linux-3.11</c:v>
                </c:pt>
                <c:pt idx="40">
                  <c:v>Linux-3.12</c:v>
                </c:pt>
                <c:pt idx="41">
                  <c:v>Linux-3.13</c:v>
                </c:pt>
                <c:pt idx="42">
                  <c:v>Linux-3.14</c:v>
                </c:pt>
                <c:pt idx="43">
                  <c:v>Linux-3.15</c:v>
                </c:pt>
                <c:pt idx="44">
                  <c:v>Linux-3.16</c:v>
                </c:pt>
                <c:pt idx="45">
                  <c:v>Linux-3.17</c:v>
                </c:pt>
                <c:pt idx="46">
                  <c:v>Linux-3.18</c:v>
                </c:pt>
                <c:pt idx="47">
                  <c:v>Linux-3.19</c:v>
                </c:pt>
                <c:pt idx="48">
                  <c:v>Linux-4.0</c:v>
                </c:pt>
                <c:pt idx="49">
                  <c:v>Linux-4.1</c:v>
                </c:pt>
                <c:pt idx="50">
                  <c:v>Linux-4.2</c:v>
                </c:pt>
                <c:pt idx="51">
                  <c:v>Linux-4.3</c:v>
                </c:pt>
                <c:pt idx="52">
                  <c:v>Linux-4.4</c:v>
                </c:pt>
                <c:pt idx="53">
                  <c:v>Linux-4.5</c:v>
                </c:pt>
                <c:pt idx="54">
                  <c:v>Linux-4.6</c:v>
                </c:pt>
                <c:pt idx="55">
                  <c:v>Linux-4.7</c:v>
                </c:pt>
                <c:pt idx="56">
                  <c:v>Linux-4.8</c:v>
                </c:pt>
                <c:pt idx="57">
                  <c:v>Linux-4.9</c:v>
                </c:pt>
                <c:pt idx="58">
                  <c:v>Linux-4.10</c:v>
                </c:pt>
                <c:pt idx="59">
                  <c:v>Linux-4.11</c:v>
                </c:pt>
                <c:pt idx="60">
                  <c:v>Linux-4.12</c:v>
                </c:pt>
                <c:pt idx="61">
                  <c:v>Linux-4.13</c:v>
                </c:pt>
                <c:pt idx="62">
                  <c:v>Linux-4.14</c:v>
                </c:pt>
                <c:pt idx="63">
                  <c:v>Linux-4.15</c:v>
                </c:pt>
                <c:pt idx="64">
                  <c:v>Linux-4.16</c:v>
                </c:pt>
                <c:pt idx="65">
                  <c:v>Linux-4.17</c:v>
                </c:pt>
                <c:pt idx="66">
                  <c:v>Linux-4.18</c:v>
                </c:pt>
                <c:pt idx="67">
                  <c:v>Linux-4.19</c:v>
                </c:pt>
                <c:pt idx="68">
                  <c:v>Linux-4.20</c:v>
                </c:pt>
                <c:pt idx="69">
                  <c:v>Linux-5.0</c:v>
                </c:pt>
                <c:pt idx="70">
                  <c:v>Linux-5.1</c:v>
                </c:pt>
                <c:pt idx="71">
                  <c:v>Linux-5.2</c:v>
                </c:pt>
                <c:pt idx="72">
                  <c:v>Linux-5.3</c:v>
                </c:pt>
                <c:pt idx="73">
                  <c:v>Linux-5.4</c:v>
                </c:pt>
                <c:pt idx="74">
                  <c:v>Linux-5.5</c:v>
                </c:pt>
                <c:pt idx="75">
                  <c:v>Linux-5.6</c:v>
                </c:pt>
                <c:pt idx="76">
                  <c:v>Linux-5.7</c:v>
                </c:pt>
                <c:pt idx="77">
                  <c:v>Linux-5.8</c:v>
                </c:pt>
                <c:pt idx="78">
                  <c:v>Linux-5.9</c:v>
                </c:pt>
                <c:pt idx="79">
                  <c:v>Linux-5.10</c:v>
                </c:pt>
                <c:pt idx="80">
                  <c:v>Linux-5.11</c:v>
                </c:pt>
                <c:pt idx="81">
                  <c:v>Linux-5.12</c:v>
                </c:pt>
              </c:strCache>
            </c:strRef>
          </c:cat>
          <c:val>
            <c:numRef>
              <c:f>'Patch Count (total)'!$J$19:$CM$19</c:f>
              <c:numCache>
                <c:formatCode>#,##0_);[Red]\(#,##0\)</c:formatCode>
                <c:ptCount val="8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  <c:pt idx="10">
                  <c:v>7</c:v>
                </c:pt>
                <c:pt idx="11">
                  <c:v>3</c:v>
                </c:pt>
                <c:pt idx="12">
                  <c:v>8</c:v>
                </c:pt>
                <c:pt idx="13">
                  <c:v>1</c:v>
                </c:pt>
                <c:pt idx="14">
                  <c:v>1</c:v>
                </c:pt>
                <c:pt idx="15">
                  <c:v>19</c:v>
                </c:pt>
                <c:pt idx="16">
                  <c:v>7</c:v>
                </c:pt>
                <c:pt idx="17">
                  <c:v>8</c:v>
                </c:pt>
                <c:pt idx="18">
                  <c:v>12</c:v>
                </c:pt>
                <c:pt idx="19">
                  <c:v>3</c:v>
                </c:pt>
                <c:pt idx="20">
                  <c:v>5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11</c:v>
                </c:pt>
                <c:pt idx="26">
                  <c:v>18</c:v>
                </c:pt>
                <c:pt idx="27">
                  <c:v>6</c:v>
                </c:pt>
                <c:pt idx="28">
                  <c:v>7</c:v>
                </c:pt>
                <c:pt idx="29">
                  <c:v>2</c:v>
                </c:pt>
                <c:pt idx="30">
                  <c:v>13</c:v>
                </c:pt>
                <c:pt idx="31">
                  <c:v>1</c:v>
                </c:pt>
                <c:pt idx="32">
                  <c:v>6</c:v>
                </c:pt>
                <c:pt idx="33">
                  <c:v>11</c:v>
                </c:pt>
                <c:pt idx="34">
                  <c:v>3</c:v>
                </c:pt>
                <c:pt idx="35">
                  <c:v>1</c:v>
                </c:pt>
                <c:pt idx="36">
                  <c:v>30</c:v>
                </c:pt>
                <c:pt idx="37">
                  <c:v>10</c:v>
                </c:pt>
                <c:pt idx="38">
                  <c:v>11</c:v>
                </c:pt>
                <c:pt idx="39">
                  <c:v>11</c:v>
                </c:pt>
                <c:pt idx="40">
                  <c:v>2</c:v>
                </c:pt>
                <c:pt idx="41">
                  <c:v>1</c:v>
                </c:pt>
                <c:pt idx="42">
                  <c:v>6</c:v>
                </c:pt>
                <c:pt idx="43">
                  <c:v>2</c:v>
                </c:pt>
                <c:pt idx="44">
                  <c:v>0</c:v>
                </c:pt>
                <c:pt idx="45">
                  <c:v>4</c:v>
                </c:pt>
                <c:pt idx="46">
                  <c:v>1</c:v>
                </c:pt>
                <c:pt idx="47">
                  <c:v>4</c:v>
                </c:pt>
                <c:pt idx="48">
                  <c:v>6</c:v>
                </c:pt>
                <c:pt idx="49">
                  <c:v>6</c:v>
                </c:pt>
                <c:pt idx="50">
                  <c:v>1</c:v>
                </c:pt>
                <c:pt idx="51">
                  <c:v>4</c:v>
                </c:pt>
                <c:pt idx="52">
                  <c:v>0</c:v>
                </c:pt>
                <c:pt idx="53">
                  <c:v>0</c:v>
                </c:pt>
                <c:pt idx="54">
                  <c:v>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0</c:v>
                </c:pt>
                <c:pt idx="60">
                  <c:v>3</c:v>
                </c:pt>
                <c:pt idx="61">
                  <c:v>6</c:v>
                </c:pt>
                <c:pt idx="62">
                  <c:v>9</c:v>
                </c:pt>
                <c:pt idx="63">
                  <c:v>0</c:v>
                </c:pt>
                <c:pt idx="64">
                  <c:v>1</c:v>
                </c:pt>
                <c:pt idx="65">
                  <c:v>0</c:v>
                </c:pt>
                <c:pt idx="66">
                  <c:v>0</c:v>
                </c:pt>
                <c:pt idx="67">
                  <c:v>1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8</c:v>
                </c:pt>
                <c:pt idx="75">
                  <c:v>5</c:v>
                </c:pt>
                <c:pt idx="76">
                  <c:v>0</c:v>
                </c:pt>
                <c:pt idx="77">
                  <c:v>4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DC2-4008-A2CF-82E7101104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91900192"/>
        <c:axId val="691896912"/>
      </c:barChart>
      <c:catAx>
        <c:axId val="691900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91896912"/>
        <c:crosses val="autoZero"/>
        <c:auto val="1"/>
        <c:lblAlgn val="ctr"/>
        <c:lblOffset val="100"/>
        <c:noMultiLvlLbl val="0"/>
      </c:catAx>
      <c:valAx>
        <c:axId val="691896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91900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ja-JP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ja-JP" altLang="en-US"/>
              <a:t>現役</a:t>
            </a:r>
            <a:r>
              <a:rPr lang="en-US" altLang="ja-JP"/>
              <a:t>(</a:t>
            </a:r>
            <a:r>
              <a:rPr lang="ja-JP" altLang="en-US"/>
              <a:t>青</a:t>
            </a:r>
            <a:r>
              <a:rPr lang="en-US" altLang="ja-JP"/>
              <a:t>)</a:t>
            </a:r>
            <a:r>
              <a:rPr lang="ja-JP" altLang="en-US"/>
              <a:t>、引退</a:t>
            </a:r>
            <a:r>
              <a:rPr lang="en-US" altLang="ja-JP"/>
              <a:t>(</a:t>
            </a:r>
            <a:r>
              <a:rPr lang="ja-JP" altLang="en-US"/>
              <a:t>橙</a:t>
            </a:r>
            <a:r>
              <a:rPr lang="en-US" altLang="ja-JP"/>
              <a:t>)</a:t>
            </a:r>
            <a:endParaRPr lang="ja-JP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'Patch Count (total)'!$J$4:$CM$4</c:f>
              <c:strCache>
                <c:ptCount val="82"/>
                <c:pt idx="0">
                  <c:v>Linux-2.6.12</c:v>
                </c:pt>
                <c:pt idx="1">
                  <c:v>Linux-2.6.13</c:v>
                </c:pt>
                <c:pt idx="2">
                  <c:v>Linux-2.6.14</c:v>
                </c:pt>
                <c:pt idx="3">
                  <c:v>Linux-2.6.15</c:v>
                </c:pt>
                <c:pt idx="4">
                  <c:v>Linux-2.6.16</c:v>
                </c:pt>
                <c:pt idx="5">
                  <c:v>Linux-2.6.17</c:v>
                </c:pt>
                <c:pt idx="6">
                  <c:v>Linux-2.6.18</c:v>
                </c:pt>
                <c:pt idx="7">
                  <c:v>Linux-2.6.19</c:v>
                </c:pt>
                <c:pt idx="8">
                  <c:v>Linux-2.6.20</c:v>
                </c:pt>
                <c:pt idx="9">
                  <c:v>Linux-2.6.21</c:v>
                </c:pt>
                <c:pt idx="10">
                  <c:v>Linux-2.6.22</c:v>
                </c:pt>
                <c:pt idx="11">
                  <c:v>Linux-2.6.23</c:v>
                </c:pt>
                <c:pt idx="12">
                  <c:v>Linux-2.6.24</c:v>
                </c:pt>
                <c:pt idx="13">
                  <c:v>Linux-2.6.25</c:v>
                </c:pt>
                <c:pt idx="14">
                  <c:v>Linux-2.6.26</c:v>
                </c:pt>
                <c:pt idx="15">
                  <c:v>Linux-2.6.27</c:v>
                </c:pt>
                <c:pt idx="16">
                  <c:v>Linux-2.6.28</c:v>
                </c:pt>
                <c:pt idx="17">
                  <c:v>Linux-2.6.29</c:v>
                </c:pt>
                <c:pt idx="18">
                  <c:v>Linux-2.6.30</c:v>
                </c:pt>
                <c:pt idx="19">
                  <c:v>Linux-2.6.31</c:v>
                </c:pt>
                <c:pt idx="20">
                  <c:v>Linux-2.6.32</c:v>
                </c:pt>
                <c:pt idx="21">
                  <c:v>Linux-2.6.33</c:v>
                </c:pt>
                <c:pt idx="22">
                  <c:v>Linux-2.6.34</c:v>
                </c:pt>
                <c:pt idx="23">
                  <c:v>Linux-2.6.35</c:v>
                </c:pt>
                <c:pt idx="24">
                  <c:v>Linux-2.6.36</c:v>
                </c:pt>
                <c:pt idx="25">
                  <c:v>Linux-2.6.37</c:v>
                </c:pt>
                <c:pt idx="26">
                  <c:v>Linux-2.6.38</c:v>
                </c:pt>
                <c:pt idx="27">
                  <c:v>Linux-2.6.39</c:v>
                </c:pt>
                <c:pt idx="28">
                  <c:v>Linux-3.0</c:v>
                </c:pt>
                <c:pt idx="29">
                  <c:v>Linux-3.1</c:v>
                </c:pt>
                <c:pt idx="30">
                  <c:v>Linux-3.2</c:v>
                </c:pt>
                <c:pt idx="31">
                  <c:v>Linux-3.3</c:v>
                </c:pt>
                <c:pt idx="32">
                  <c:v>Linux-3.4</c:v>
                </c:pt>
                <c:pt idx="33">
                  <c:v>Linux-3.5</c:v>
                </c:pt>
                <c:pt idx="34">
                  <c:v>Linux-3.6</c:v>
                </c:pt>
                <c:pt idx="35">
                  <c:v>Linux-3.7</c:v>
                </c:pt>
                <c:pt idx="36">
                  <c:v>Linux-3.8</c:v>
                </c:pt>
                <c:pt idx="37">
                  <c:v>Linux-3.9</c:v>
                </c:pt>
                <c:pt idx="38">
                  <c:v>Linux-3.10</c:v>
                </c:pt>
                <c:pt idx="39">
                  <c:v>Linux-3.11</c:v>
                </c:pt>
                <c:pt idx="40">
                  <c:v>Linux-3.12</c:v>
                </c:pt>
                <c:pt idx="41">
                  <c:v>Linux-3.13</c:v>
                </c:pt>
                <c:pt idx="42">
                  <c:v>Linux-3.14</c:v>
                </c:pt>
                <c:pt idx="43">
                  <c:v>Linux-3.15</c:v>
                </c:pt>
                <c:pt idx="44">
                  <c:v>Linux-3.16</c:v>
                </c:pt>
                <c:pt idx="45">
                  <c:v>Linux-3.17</c:v>
                </c:pt>
                <c:pt idx="46">
                  <c:v>Linux-3.18</c:v>
                </c:pt>
                <c:pt idx="47">
                  <c:v>Linux-3.19</c:v>
                </c:pt>
                <c:pt idx="48">
                  <c:v>Linux-4.0</c:v>
                </c:pt>
                <c:pt idx="49">
                  <c:v>Linux-4.1</c:v>
                </c:pt>
                <c:pt idx="50">
                  <c:v>Linux-4.2</c:v>
                </c:pt>
                <c:pt idx="51">
                  <c:v>Linux-4.3</c:v>
                </c:pt>
                <c:pt idx="52">
                  <c:v>Linux-4.4</c:v>
                </c:pt>
                <c:pt idx="53">
                  <c:v>Linux-4.5</c:v>
                </c:pt>
                <c:pt idx="54">
                  <c:v>Linux-4.6</c:v>
                </c:pt>
                <c:pt idx="55">
                  <c:v>Linux-4.7</c:v>
                </c:pt>
                <c:pt idx="56">
                  <c:v>Linux-4.8</c:v>
                </c:pt>
                <c:pt idx="57">
                  <c:v>Linux-4.9</c:v>
                </c:pt>
                <c:pt idx="58">
                  <c:v>Linux-4.10</c:v>
                </c:pt>
                <c:pt idx="59">
                  <c:v>Linux-4.11</c:v>
                </c:pt>
                <c:pt idx="60">
                  <c:v>Linux-4.12</c:v>
                </c:pt>
                <c:pt idx="61">
                  <c:v>Linux-4.13</c:v>
                </c:pt>
                <c:pt idx="62">
                  <c:v>Linux-4.14</c:v>
                </c:pt>
                <c:pt idx="63">
                  <c:v>Linux-4.15</c:v>
                </c:pt>
                <c:pt idx="64">
                  <c:v>Linux-4.16</c:v>
                </c:pt>
                <c:pt idx="65">
                  <c:v>Linux-4.17</c:v>
                </c:pt>
                <c:pt idx="66">
                  <c:v>Linux-4.18</c:v>
                </c:pt>
                <c:pt idx="67">
                  <c:v>Linux-4.19</c:v>
                </c:pt>
                <c:pt idx="68">
                  <c:v>Linux-4.20</c:v>
                </c:pt>
                <c:pt idx="69">
                  <c:v>Linux-5.0</c:v>
                </c:pt>
                <c:pt idx="70">
                  <c:v>Linux-5.1</c:v>
                </c:pt>
                <c:pt idx="71">
                  <c:v>Linux-5.2</c:v>
                </c:pt>
                <c:pt idx="72">
                  <c:v>Linux-5.3</c:v>
                </c:pt>
                <c:pt idx="73">
                  <c:v>Linux-5.4</c:v>
                </c:pt>
                <c:pt idx="74">
                  <c:v>Linux-5.5</c:v>
                </c:pt>
                <c:pt idx="75">
                  <c:v>Linux-5.6</c:v>
                </c:pt>
                <c:pt idx="76">
                  <c:v>Linux-5.7</c:v>
                </c:pt>
                <c:pt idx="77">
                  <c:v>Linux-5.8</c:v>
                </c:pt>
                <c:pt idx="78">
                  <c:v>Linux-5.9</c:v>
                </c:pt>
                <c:pt idx="79">
                  <c:v>Linux-5.10</c:v>
                </c:pt>
                <c:pt idx="80">
                  <c:v>Linux-5.11</c:v>
                </c:pt>
                <c:pt idx="81">
                  <c:v>Linux-5.12</c:v>
                </c:pt>
              </c:strCache>
            </c:strRef>
          </c:cat>
          <c:val>
            <c:numRef>
              <c:f>'Patch Count (total)'!$J$21:$CM$21</c:f>
              <c:numCache>
                <c:formatCode>#,##0_);[Red]\(#,##0\)</c:formatCode>
                <c:ptCount val="82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1</c:v>
                </c:pt>
                <c:pt idx="9">
                  <c:v>4</c:v>
                </c:pt>
                <c:pt idx="10">
                  <c:v>7</c:v>
                </c:pt>
                <c:pt idx="11">
                  <c:v>32</c:v>
                </c:pt>
                <c:pt idx="12">
                  <c:v>57</c:v>
                </c:pt>
                <c:pt idx="13">
                  <c:v>43</c:v>
                </c:pt>
                <c:pt idx="14">
                  <c:v>50</c:v>
                </c:pt>
                <c:pt idx="15">
                  <c:v>84</c:v>
                </c:pt>
                <c:pt idx="16">
                  <c:v>53</c:v>
                </c:pt>
                <c:pt idx="17">
                  <c:v>81</c:v>
                </c:pt>
                <c:pt idx="18">
                  <c:v>99</c:v>
                </c:pt>
                <c:pt idx="19">
                  <c:v>150</c:v>
                </c:pt>
                <c:pt idx="20">
                  <c:v>125</c:v>
                </c:pt>
                <c:pt idx="21">
                  <c:v>105</c:v>
                </c:pt>
                <c:pt idx="22">
                  <c:v>97</c:v>
                </c:pt>
                <c:pt idx="23">
                  <c:v>79</c:v>
                </c:pt>
                <c:pt idx="24">
                  <c:v>73</c:v>
                </c:pt>
                <c:pt idx="25">
                  <c:v>88</c:v>
                </c:pt>
                <c:pt idx="26">
                  <c:v>111</c:v>
                </c:pt>
                <c:pt idx="27">
                  <c:v>44</c:v>
                </c:pt>
                <c:pt idx="28">
                  <c:v>91</c:v>
                </c:pt>
                <c:pt idx="29">
                  <c:v>103</c:v>
                </c:pt>
                <c:pt idx="30">
                  <c:v>126</c:v>
                </c:pt>
                <c:pt idx="31">
                  <c:v>135</c:v>
                </c:pt>
                <c:pt idx="32">
                  <c:v>87</c:v>
                </c:pt>
                <c:pt idx="33">
                  <c:v>120</c:v>
                </c:pt>
                <c:pt idx="34">
                  <c:v>79</c:v>
                </c:pt>
                <c:pt idx="35">
                  <c:v>31</c:v>
                </c:pt>
                <c:pt idx="36">
                  <c:v>112</c:v>
                </c:pt>
                <c:pt idx="37">
                  <c:v>150</c:v>
                </c:pt>
                <c:pt idx="38">
                  <c:v>377</c:v>
                </c:pt>
                <c:pt idx="39">
                  <c:v>228</c:v>
                </c:pt>
                <c:pt idx="40">
                  <c:v>274</c:v>
                </c:pt>
                <c:pt idx="41">
                  <c:v>137</c:v>
                </c:pt>
                <c:pt idx="42">
                  <c:v>399</c:v>
                </c:pt>
                <c:pt idx="43">
                  <c:v>294</c:v>
                </c:pt>
                <c:pt idx="44">
                  <c:v>307</c:v>
                </c:pt>
                <c:pt idx="45">
                  <c:v>265</c:v>
                </c:pt>
                <c:pt idx="46">
                  <c:v>223</c:v>
                </c:pt>
                <c:pt idx="47">
                  <c:v>276</c:v>
                </c:pt>
                <c:pt idx="48">
                  <c:v>194</c:v>
                </c:pt>
                <c:pt idx="49">
                  <c:v>290</c:v>
                </c:pt>
                <c:pt idx="50">
                  <c:v>217</c:v>
                </c:pt>
                <c:pt idx="51">
                  <c:v>186</c:v>
                </c:pt>
                <c:pt idx="52">
                  <c:v>209</c:v>
                </c:pt>
                <c:pt idx="53">
                  <c:v>396</c:v>
                </c:pt>
                <c:pt idx="54">
                  <c:v>364</c:v>
                </c:pt>
                <c:pt idx="55">
                  <c:v>290</c:v>
                </c:pt>
                <c:pt idx="56">
                  <c:v>263</c:v>
                </c:pt>
                <c:pt idx="57">
                  <c:v>345</c:v>
                </c:pt>
                <c:pt idx="58">
                  <c:v>240</c:v>
                </c:pt>
                <c:pt idx="59">
                  <c:v>218</c:v>
                </c:pt>
                <c:pt idx="60">
                  <c:v>270</c:v>
                </c:pt>
                <c:pt idx="61">
                  <c:v>327</c:v>
                </c:pt>
                <c:pt idx="62">
                  <c:v>327</c:v>
                </c:pt>
                <c:pt idx="63">
                  <c:v>343</c:v>
                </c:pt>
                <c:pt idx="64">
                  <c:v>373</c:v>
                </c:pt>
                <c:pt idx="65">
                  <c:v>557</c:v>
                </c:pt>
                <c:pt idx="66">
                  <c:v>447</c:v>
                </c:pt>
                <c:pt idx="67">
                  <c:v>294</c:v>
                </c:pt>
                <c:pt idx="68">
                  <c:v>450</c:v>
                </c:pt>
                <c:pt idx="69">
                  <c:v>397</c:v>
                </c:pt>
                <c:pt idx="70">
                  <c:v>282</c:v>
                </c:pt>
                <c:pt idx="71">
                  <c:v>280</c:v>
                </c:pt>
                <c:pt idx="72">
                  <c:v>641</c:v>
                </c:pt>
                <c:pt idx="73">
                  <c:v>311</c:v>
                </c:pt>
                <c:pt idx="74">
                  <c:v>392</c:v>
                </c:pt>
                <c:pt idx="75">
                  <c:v>252</c:v>
                </c:pt>
                <c:pt idx="76">
                  <c:v>311</c:v>
                </c:pt>
                <c:pt idx="77">
                  <c:v>326</c:v>
                </c:pt>
                <c:pt idx="78">
                  <c:v>295</c:v>
                </c:pt>
                <c:pt idx="79">
                  <c:v>387</c:v>
                </c:pt>
                <c:pt idx="80">
                  <c:v>221</c:v>
                </c:pt>
                <c:pt idx="81">
                  <c:v>252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71-43D7-A0D5-C99CF87CAE9C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'Patch Count (total)'!$J$4:$CM$4</c:f>
              <c:strCache>
                <c:ptCount val="82"/>
                <c:pt idx="0">
                  <c:v>Linux-2.6.12</c:v>
                </c:pt>
                <c:pt idx="1">
                  <c:v>Linux-2.6.13</c:v>
                </c:pt>
                <c:pt idx="2">
                  <c:v>Linux-2.6.14</c:v>
                </c:pt>
                <c:pt idx="3">
                  <c:v>Linux-2.6.15</c:v>
                </c:pt>
                <c:pt idx="4">
                  <c:v>Linux-2.6.16</c:v>
                </c:pt>
                <c:pt idx="5">
                  <c:v>Linux-2.6.17</c:v>
                </c:pt>
                <c:pt idx="6">
                  <c:v>Linux-2.6.18</c:v>
                </c:pt>
                <c:pt idx="7">
                  <c:v>Linux-2.6.19</c:v>
                </c:pt>
                <c:pt idx="8">
                  <c:v>Linux-2.6.20</c:v>
                </c:pt>
                <c:pt idx="9">
                  <c:v>Linux-2.6.21</c:v>
                </c:pt>
                <c:pt idx="10">
                  <c:v>Linux-2.6.22</c:v>
                </c:pt>
                <c:pt idx="11">
                  <c:v>Linux-2.6.23</c:v>
                </c:pt>
                <c:pt idx="12">
                  <c:v>Linux-2.6.24</c:v>
                </c:pt>
                <c:pt idx="13">
                  <c:v>Linux-2.6.25</c:v>
                </c:pt>
                <c:pt idx="14">
                  <c:v>Linux-2.6.26</c:v>
                </c:pt>
                <c:pt idx="15">
                  <c:v>Linux-2.6.27</c:v>
                </c:pt>
                <c:pt idx="16">
                  <c:v>Linux-2.6.28</c:v>
                </c:pt>
                <c:pt idx="17">
                  <c:v>Linux-2.6.29</c:v>
                </c:pt>
                <c:pt idx="18">
                  <c:v>Linux-2.6.30</c:v>
                </c:pt>
                <c:pt idx="19">
                  <c:v>Linux-2.6.31</c:v>
                </c:pt>
                <c:pt idx="20">
                  <c:v>Linux-2.6.32</c:v>
                </c:pt>
                <c:pt idx="21">
                  <c:v>Linux-2.6.33</c:v>
                </c:pt>
                <c:pt idx="22">
                  <c:v>Linux-2.6.34</c:v>
                </c:pt>
                <c:pt idx="23">
                  <c:v>Linux-2.6.35</c:v>
                </c:pt>
                <c:pt idx="24">
                  <c:v>Linux-2.6.36</c:v>
                </c:pt>
                <c:pt idx="25">
                  <c:v>Linux-2.6.37</c:v>
                </c:pt>
                <c:pt idx="26">
                  <c:v>Linux-2.6.38</c:v>
                </c:pt>
                <c:pt idx="27">
                  <c:v>Linux-2.6.39</c:v>
                </c:pt>
                <c:pt idx="28">
                  <c:v>Linux-3.0</c:v>
                </c:pt>
                <c:pt idx="29">
                  <c:v>Linux-3.1</c:v>
                </c:pt>
                <c:pt idx="30">
                  <c:v>Linux-3.2</c:v>
                </c:pt>
                <c:pt idx="31">
                  <c:v>Linux-3.3</c:v>
                </c:pt>
                <c:pt idx="32">
                  <c:v>Linux-3.4</c:v>
                </c:pt>
                <c:pt idx="33">
                  <c:v>Linux-3.5</c:v>
                </c:pt>
                <c:pt idx="34">
                  <c:v>Linux-3.6</c:v>
                </c:pt>
                <c:pt idx="35">
                  <c:v>Linux-3.7</c:v>
                </c:pt>
                <c:pt idx="36">
                  <c:v>Linux-3.8</c:v>
                </c:pt>
                <c:pt idx="37">
                  <c:v>Linux-3.9</c:v>
                </c:pt>
                <c:pt idx="38">
                  <c:v>Linux-3.10</c:v>
                </c:pt>
                <c:pt idx="39">
                  <c:v>Linux-3.11</c:v>
                </c:pt>
                <c:pt idx="40">
                  <c:v>Linux-3.12</c:v>
                </c:pt>
                <c:pt idx="41">
                  <c:v>Linux-3.13</c:v>
                </c:pt>
                <c:pt idx="42">
                  <c:v>Linux-3.14</c:v>
                </c:pt>
                <c:pt idx="43">
                  <c:v>Linux-3.15</c:v>
                </c:pt>
                <c:pt idx="44">
                  <c:v>Linux-3.16</c:v>
                </c:pt>
                <c:pt idx="45">
                  <c:v>Linux-3.17</c:v>
                </c:pt>
                <c:pt idx="46">
                  <c:v>Linux-3.18</c:v>
                </c:pt>
                <c:pt idx="47">
                  <c:v>Linux-3.19</c:v>
                </c:pt>
                <c:pt idx="48">
                  <c:v>Linux-4.0</c:v>
                </c:pt>
                <c:pt idx="49">
                  <c:v>Linux-4.1</c:v>
                </c:pt>
                <c:pt idx="50">
                  <c:v>Linux-4.2</c:v>
                </c:pt>
                <c:pt idx="51">
                  <c:v>Linux-4.3</c:v>
                </c:pt>
                <c:pt idx="52">
                  <c:v>Linux-4.4</c:v>
                </c:pt>
                <c:pt idx="53">
                  <c:v>Linux-4.5</c:v>
                </c:pt>
                <c:pt idx="54">
                  <c:v>Linux-4.6</c:v>
                </c:pt>
                <c:pt idx="55">
                  <c:v>Linux-4.7</c:v>
                </c:pt>
                <c:pt idx="56">
                  <c:v>Linux-4.8</c:v>
                </c:pt>
                <c:pt idx="57">
                  <c:v>Linux-4.9</c:v>
                </c:pt>
                <c:pt idx="58">
                  <c:v>Linux-4.10</c:v>
                </c:pt>
                <c:pt idx="59">
                  <c:v>Linux-4.11</c:v>
                </c:pt>
                <c:pt idx="60">
                  <c:v>Linux-4.12</c:v>
                </c:pt>
                <c:pt idx="61">
                  <c:v>Linux-4.13</c:v>
                </c:pt>
                <c:pt idx="62">
                  <c:v>Linux-4.14</c:v>
                </c:pt>
                <c:pt idx="63">
                  <c:v>Linux-4.15</c:v>
                </c:pt>
                <c:pt idx="64">
                  <c:v>Linux-4.16</c:v>
                </c:pt>
                <c:pt idx="65">
                  <c:v>Linux-4.17</c:v>
                </c:pt>
                <c:pt idx="66">
                  <c:v>Linux-4.18</c:v>
                </c:pt>
                <c:pt idx="67">
                  <c:v>Linux-4.19</c:v>
                </c:pt>
                <c:pt idx="68">
                  <c:v>Linux-4.20</c:v>
                </c:pt>
                <c:pt idx="69">
                  <c:v>Linux-5.0</c:v>
                </c:pt>
                <c:pt idx="70">
                  <c:v>Linux-5.1</c:v>
                </c:pt>
                <c:pt idx="71">
                  <c:v>Linux-5.2</c:v>
                </c:pt>
                <c:pt idx="72">
                  <c:v>Linux-5.3</c:v>
                </c:pt>
                <c:pt idx="73">
                  <c:v>Linux-5.4</c:v>
                </c:pt>
                <c:pt idx="74">
                  <c:v>Linux-5.5</c:v>
                </c:pt>
                <c:pt idx="75">
                  <c:v>Linux-5.6</c:v>
                </c:pt>
                <c:pt idx="76">
                  <c:v>Linux-5.7</c:v>
                </c:pt>
                <c:pt idx="77">
                  <c:v>Linux-5.8</c:v>
                </c:pt>
                <c:pt idx="78">
                  <c:v>Linux-5.9</c:v>
                </c:pt>
                <c:pt idx="79">
                  <c:v>Linux-5.10</c:v>
                </c:pt>
                <c:pt idx="80">
                  <c:v>Linux-5.11</c:v>
                </c:pt>
                <c:pt idx="81">
                  <c:v>Linux-5.12</c:v>
                </c:pt>
              </c:strCache>
            </c:strRef>
          </c:cat>
          <c:val>
            <c:numRef>
              <c:f>'Patch Count (total)'!$J$22:$CM$22</c:f>
              <c:numCache>
                <c:formatCode>#,##0_);[Red]\(#,##0\)</c:formatCode>
                <c:ptCount val="82"/>
                <c:pt idx="0">
                  <c:v>1</c:v>
                </c:pt>
                <c:pt idx="1">
                  <c:v>11</c:v>
                </c:pt>
                <c:pt idx="2">
                  <c:v>2</c:v>
                </c:pt>
                <c:pt idx="3">
                  <c:v>15</c:v>
                </c:pt>
                <c:pt idx="4">
                  <c:v>29</c:v>
                </c:pt>
                <c:pt idx="5">
                  <c:v>10</c:v>
                </c:pt>
                <c:pt idx="6">
                  <c:v>4</c:v>
                </c:pt>
                <c:pt idx="7">
                  <c:v>124</c:v>
                </c:pt>
                <c:pt idx="8">
                  <c:v>56</c:v>
                </c:pt>
                <c:pt idx="9">
                  <c:v>44</c:v>
                </c:pt>
                <c:pt idx="10">
                  <c:v>75</c:v>
                </c:pt>
                <c:pt idx="11">
                  <c:v>126</c:v>
                </c:pt>
                <c:pt idx="12">
                  <c:v>136</c:v>
                </c:pt>
                <c:pt idx="13">
                  <c:v>207</c:v>
                </c:pt>
                <c:pt idx="14">
                  <c:v>43</c:v>
                </c:pt>
                <c:pt idx="15">
                  <c:v>64</c:v>
                </c:pt>
                <c:pt idx="16">
                  <c:v>130</c:v>
                </c:pt>
                <c:pt idx="17">
                  <c:v>88</c:v>
                </c:pt>
                <c:pt idx="18">
                  <c:v>61</c:v>
                </c:pt>
                <c:pt idx="19">
                  <c:v>204</c:v>
                </c:pt>
                <c:pt idx="20">
                  <c:v>147</c:v>
                </c:pt>
                <c:pt idx="21">
                  <c:v>114</c:v>
                </c:pt>
                <c:pt idx="22">
                  <c:v>156</c:v>
                </c:pt>
                <c:pt idx="23">
                  <c:v>81</c:v>
                </c:pt>
                <c:pt idx="24">
                  <c:v>12</c:v>
                </c:pt>
                <c:pt idx="25">
                  <c:v>147</c:v>
                </c:pt>
                <c:pt idx="26">
                  <c:v>53</c:v>
                </c:pt>
                <c:pt idx="27">
                  <c:v>33</c:v>
                </c:pt>
                <c:pt idx="28">
                  <c:v>22</c:v>
                </c:pt>
                <c:pt idx="29">
                  <c:v>19</c:v>
                </c:pt>
                <c:pt idx="30">
                  <c:v>4</c:v>
                </c:pt>
                <c:pt idx="31">
                  <c:v>23</c:v>
                </c:pt>
                <c:pt idx="32">
                  <c:v>21</c:v>
                </c:pt>
                <c:pt idx="33">
                  <c:v>112</c:v>
                </c:pt>
                <c:pt idx="34">
                  <c:v>47</c:v>
                </c:pt>
                <c:pt idx="35">
                  <c:v>2</c:v>
                </c:pt>
                <c:pt idx="36">
                  <c:v>12</c:v>
                </c:pt>
                <c:pt idx="37">
                  <c:v>17</c:v>
                </c:pt>
                <c:pt idx="38">
                  <c:v>0</c:v>
                </c:pt>
                <c:pt idx="39">
                  <c:v>0</c:v>
                </c:pt>
                <c:pt idx="40">
                  <c:v>10</c:v>
                </c:pt>
                <c:pt idx="41">
                  <c:v>3</c:v>
                </c:pt>
                <c:pt idx="42">
                  <c:v>2</c:v>
                </c:pt>
                <c:pt idx="43">
                  <c:v>2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2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1</c:v>
                </c:pt>
                <c:pt idx="54">
                  <c:v>6</c:v>
                </c:pt>
                <c:pt idx="55">
                  <c:v>3</c:v>
                </c:pt>
                <c:pt idx="56">
                  <c:v>9</c:v>
                </c:pt>
                <c:pt idx="57">
                  <c:v>0</c:v>
                </c:pt>
                <c:pt idx="58">
                  <c:v>2</c:v>
                </c:pt>
                <c:pt idx="59">
                  <c:v>1</c:v>
                </c:pt>
                <c:pt idx="60">
                  <c:v>0</c:v>
                </c:pt>
                <c:pt idx="61">
                  <c:v>10</c:v>
                </c:pt>
                <c:pt idx="62">
                  <c:v>4</c:v>
                </c:pt>
                <c:pt idx="63">
                  <c:v>2</c:v>
                </c:pt>
                <c:pt idx="64">
                  <c:v>2</c:v>
                </c:pt>
                <c:pt idx="65">
                  <c:v>1</c:v>
                </c:pt>
                <c:pt idx="66">
                  <c:v>0</c:v>
                </c:pt>
                <c:pt idx="67">
                  <c:v>4</c:v>
                </c:pt>
                <c:pt idx="68">
                  <c:v>1</c:v>
                </c:pt>
                <c:pt idx="69">
                  <c:v>0</c:v>
                </c:pt>
                <c:pt idx="70">
                  <c:v>2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4</c:v>
                </c:pt>
                <c:pt idx="77">
                  <c:v>0</c:v>
                </c:pt>
                <c:pt idx="78">
                  <c:v>28</c:v>
                </c:pt>
                <c:pt idx="79">
                  <c:v>14</c:v>
                </c:pt>
                <c:pt idx="80">
                  <c:v>1</c:v>
                </c:pt>
                <c:pt idx="8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71-43D7-A0D5-C99CF87CAE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80482056"/>
        <c:axId val="1080485336"/>
      </c:barChart>
      <c:catAx>
        <c:axId val="1080482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1080485336"/>
        <c:crosses val="autoZero"/>
        <c:auto val="1"/>
        <c:lblAlgn val="ctr"/>
        <c:lblOffset val="100"/>
        <c:noMultiLvlLbl val="0"/>
      </c:catAx>
      <c:valAx>
        <c:axId val="1080485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1080482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ja-JP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8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CC7060D-60A5-4710-8F46-4A8BA7CA7C4B}">
  <sheetPr/>
  <sheetViews>
    <sheetView zoomScale="120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6517DC9-938E-40F9-A70C-7A750D8E324A}">
  <sheetPr/>
  <sheetViews>
    <sheetView zoomScale="120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4CADC9D-5633-4318-B50B-AD9A0E20FB90}">
  <sheetPr/>
  <sheetViews>
    <sheetView zoomScale="120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8C4E28D-51F3-4910-9FCC-ED3EB231C889}">
  <sheetPr/>
  <sheetViews>
    <sheetView zoomScale="120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48FE5FB-B76B-4B1D-8D54-D03E273ABCF5}">
  <sheetPr/>
  <sheetViews>
    <sheetView zoomScale="12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E00841E9-3637-4977-9C6F-EB09D88BEE3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94B3DF97-E61F-4D2A-AA65-5A70CC99474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0.45102</cdr:x>
      <cdr:y>0.45135</cdr:y>
    </cdr:from>
    <cdr:to>
      <cdr:x>0.97882</cdr:x>
      <cdr:y>0.66081</cdr:y>
    </cdr:to>
    <cdr:cxnSp macro="">
      <cdr:nvCxnSpPr>
        <cdr:cNvPr id="3" name="直線矢印コネクタ 2">
          <a:extLst xmlns:a="http://schemas.openxmlformats.org/drawingml/2006/main">
            <a:ext uri="{FF2B5EF4-FFF2-40B4-BE49-F238E27FC236}">
              <a16:creationId xmlns:a16="http://schemas.microsoft.com/office/drawing/2014/main" id="{931A9FD6-065F-4A1D-A46C-E2E18FA04003}"/>
            </a:ext>
          </a:extLst>
        </cdr:cNvPr>
        <cdr:cNvCxnSpPr/>
      </cdr:nvCxnSpPr>
      <cdr:spPr>
        <a:xfrm xmlns:a="http://schemas.openxmlformats.org/drawingml/2006/main">
          <a:off x="4195928" y="2742543"/>
          <a:ext cx="4910301" cy="1272737"/>
        </a:xfrm>
        <a:prstGeom xmlns:a="http://schemas.openxmlformats.org/drawingml/2006/main" prst="straightConnector1">
          <a:avLst/>
        </a:prstGeom>
        <a:ln xmlns:a="http://schemas.openxmlformats.org/drawingml/2006/main" w="76200">
          <a:solidFill>
            <a:srgbClr val="10C0AF"/>
          </a:solidFill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8187BB2E-5E34-4696-8F3B-E8FE3BD072E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9DCAFCF-12B8-4013-85E3-3DB99EA5663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FBB100C5-80CB-4371-8ACB-ED06DCD0FD1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isashi.nakamura.xj@renesas.com" TargetMode="External"/><Relationship Id="rId13" Type="http://schemas.openxmlformats.org/officeDocument/2006/relationships/hyperlink" Target="mailto:keita.kobayashi.ym@renesas.com" TargetMode="External"/><Relationship Id="rId18" Type="http://schemas.openxmlformats.org/officeDocument/2006/relationships/hyperlink" Target="mailto:takeshi.saito.xv@renesas.com" TargetMode="External"/><Relationship Id="rId26" Type="http://schemas.openxmlformats.org/officeDocument/2006/relationships/hyperlink" Target="mailto:tho.vu.wh@renesas.com" TargetMode="External"/><Relationship Id="rId39" Type="http://schemas.openxmlformats.org/officeDocument/2006/relationships/hyperlink" Target="mailto:Chris.Paterson2@renesas.com" TargetMode="External"/><Relationship Id="rId3" Type="http://schemas.openxmlformats.org/officeDocument/2006/relationships/hyperlink" Target="mailto:yuya.hamamachi.sx@renesas.com" TargetMode="External"/><Relationship Id="rId21" Type="http://schemas.openxmlformats.org/officeDocument/2006/relationships/hyperlink" Target="mailto:ai.kyuse.fz@renesas.com" TargetMode="External"/><Relationship Id="rId34" Type="http://schemas.openxmlformats.org/officeDocument/2006/relationships/hyperlink" Target="mailto:michel.pollet@bp.renesas.com" TargetMode="External"/><Relationship Id="rId42" Type="http://schemas.openxmlformats.org/officeDocument/2006/relationships/hyperlink" Target="https://www.linkedin.com/in/prabhakarlad/?originalSubdomain=uk" TargetMode="External"/><Relationship Id="rId7" Type="http://schemas.openxmlformats.org/officeDocument/2006/relationships/hyperlink" Target="mailto:shinobu.uehara.xc@renesas.com" TargetMode="External"/><Relationship Id="rId12" Type="http://schemas.openxmlformats.org/officeDocument/2006/relationships/hyperlink" Target="mailto:gaku.inami.xh@renesas.com" TargetMode="External"/><Relationship Id="rId17" Type="http://schemas.openxmlformats.org/officeDocument/2006/relationships/hyperlink" Target="mailto:yoshihiko.mori.nx@renesas.com" TargetMode="External"/><Relationship Id="rId25" Type="http://schemas.openxmlformats.org/officeDocument/2006/relationships/hyperlink" Target="mailto:hien.dang.eb@renesas.com" TargetMode="External"/><Relationship Id="rId33" Type="http://schemas.openxmlformats.org/officeDocument/2006/relationships/hyperlink" Target="mailto:phil.edworthy@renesas.com" TargetMode="External"/><Relationship Id="rId38" Type="http://schemas.openxmlformats.org/officeDocument/2006/relationships/hyperlink" Target="https://www.linkedin.com/in/fabrizio-castro-94288398/" TargetMode="External"/><Relationship Id="rId2" Type="http://schemas.openxmlformats.org/officeDocument/2006/relationships/hyperlink" Target="mailto:yusuke.goda.sx@renesas.com" TargetMode="External"/><Relationship Id="rId16" Type="http://schemas.openxmlformats.org/officeDocument/2006/relationships/hyperlink" Target="mailto:masaru.nagai.vx@renesas.com" TargetMode="External"/><Relationship Id="rId20" Type="http://schemas.openxmlformats.org/officeDocument/2006/relationships/hyperlink" Target="mailto:kazuya.mizuguchi.ks@renesas.com" TargetMode="External"/><Relationship Id="rId29" Type="http://schemas.openxmlformats.org/officeDocument/2006/relationships/hyperlink" Target="mailto:hoang.vo.eb@renesas.com" TargetMode="External"/><Relationship Id="rId41" Type="http://schemas.openxmlformats.org/officeDocument/2006/relationships/hyperlink" Target="mailto:prabhakar.mahadev-lad.rj@bp.renesas.com" TargetMode="External"/><Relationship Id="rId1" Type="http://schemas.openxmlformats.org/officeDocument/2006/relationships/hyperlink" Target="mailto:yoshihiro.shimoda.uh@renesas.com" TargetMode="External"/><Relationship Id="rId6" Type="http://schemas.openxmlformats.org/officeDocument/2006/relationships/hyperlink" Target="mailto:kuninori.morimoto.gx@renesas.com" TargetMode="External"/><Relationship Id="rId11" Type="http://schemas.openxmlformats.org/officeDocument/2006/relationships/hyperlink" Target="mailto:harunobu.kurokawa.dn@renesas.com" TargetMode="External"/><Relationship Id="rId24" Type="http://schemas.openxmlformats.org/officeDocument/2006/relationships/hyperlink" Target="mailto:dien.pham.ry@renesas.com" TargetMode="External"/><Relationship Id="rId32" Type="http://schemas.openxmlformats.org/officeDocument/2006/relationships/hyperlink" Target="mailto:Chris.Brandt@renesas.com" TargetMode="External"/><Relationship Id="rId37" Type="http://schemas.openxmlformats.org/officeDocument/2006/relationships/hyperlink" Target="mailto:fabrizio.castro.jz@renesas.com" TargetMode="External"/><Relationship Id="rId40" Type="http://schemas.openxmlformats.org/officeDocument/2006/relationships/hyperlink" Target="mailto:gareth.williams.jx@renesas.com" TargetMode="External"/><Relationship Id="rId45" Type="http://schemas.openxmlformats.org/officeDocument/2006/relationships/printerSettings" Target="../printerSettings/printerSettings1.bin"/><Relationship Id="rId5" Type="http://schemas.openxmlformats.org/officeDocument/2006/relationships/hyperlink" Target="mailto:kouei.abe.cp@renesas.com" TargetMode="External"/><Relationship Id="rId15" Type="http://schemas.openxmlformats.org/officeDocument/2006/relationships/hyperlink" Target="mailto:ryo.kataoka.wt@renesas.com" TargetMode="External"/><Relationship Id="rId23" Type="http://schemas.openxmlformats.org/officeDocument/2006/relationships/hyperlink" Target="mailto:khiem.nguyen.xt@renesas.com" TargetMode="External"/><Relationship Id="rId28" Type="http://schemas.openxmlformats.org/officeDocument/2006/relationships/hyperlink" Target="mailto:phong.hoang.wz@renesas.com" TargetMode="External"/><Relationship Id="rId36" Type="http://schemas.openxmlformats.org/officeDocument/2006/relationships/hyperlink" Target="https://www.linkedin.com/in/biju-das-b6a60622/" TargetMode="External"/><Relationship Id="rId10" Type="http://schemas.openxmlformats.org/officeDocument/2006/relationships/hyperlink" Target="mailto:koji.matsuoka.xm@renesas.com" TargetMode="External"/><Relationship Id="rId19" Type="http://schemas.openxmlformats.org/officeDocument/2006/relationships/hyperlink" Target="mailto:mitsuhiro.kimura.kc@renesas.com" TargetMode="External"/><Relationship Id="rId31" Type="http://schemas.openxmlformats.org/officeDocument/2006/relationships/hyperlink" Target="mailto:vincent.cheng.xh@renesas.com" TargetMode="External"/><Relationship Id="rId44" Type="http://schemas.openxmlformats.org/officeDocument/2006/relationships/hyperlink" Target="mailto:kazuhiro.fujita.jg@renesas.com" TargetMode="External"/><Relationship Id="rId4" Type="http://schemas.openxmlformats.org/officeDocument/2006/relationships/hyperlink" Target="mailto:yoshifumi.hosoya.wj@renesas.com" TargetMode="External"/><Relationship Id="rId9" Type="http://schemas.openxmlformats.org/officeDocument/2006/relationships/hyperlink" Target="mailto:takeshi.kihara.df@renesas.com" TargetMode="External"/><Relationship Id="rId14" Type="http://schemas.openxmlformats.org/officeDocument/2006/relationships/hyperlink" Target="mailto:hiroyuki.yokoyama.rb@renesas.com" TargetMode="External"/><Relationship Id="rId22" Type="http://schemas.openxmlformats.org/officeDocument/2006/relationships/hyperlink" Target="mailto:masaharu.hayakawa.ry@renesas.com" TargetMode="External"/><Relationship Id="rId27" Type="http://schemas.openxmlformats.org/officeDocument/2006/relationships/hyperlink" Target="mailto:hai.pham.ud@renesas.com" TargetMode="External"/><Relationship Id="rId30" Type="http://schemas.openxmlformats.org/officeDocument/2006/relationships/hyperlink" Target="mailto:nh.phung.jy@renesas.com" TargetMode="External"/><Relationship Id="rId35" Type="http://schemas.openxmlformats.org/officeDocument/2006/relationships/hyperlink" Target="mailto:biju.das.jz@bp.renesas.com" TargetMode="External"/><Relationship Id="rId43" Type="http://schemas.openxmlformats.org/officeDocument/2006/relationships/hyperlink" Target="mailto:min.li.xe@renes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22"/>
  <sheetViews>
    <sheetView tabSelected="1" workbookViewId="0">
      <selection activeCell="A32" sqref="A32"/>
    </sheetView>
  </sheetViews>
  <sheetFormatPr defaultRowHeight="14.25" x14ac:dyDescent="0.2"/>
  <cols>
    <col min="1" max="1" width="9" style="157"/>
    <col min="2" max="2" width="8.5" style="1" customWidth="1"/>
    <col min="3" max="3" width="28.125" customWidth="1"/>
    <col min="4" max="4" width="12.125" customWidth="1"/>
    <col min="5" max="5" width="14.625" customWidth="1"/>
    <col min="6" max="7" width="10.875" customWidth="1"/>
    <col min="8" max="8" width="48.5" customWidth="1"/>
    <col min="9" max="9" width="56.375" customWidth="1"/>
    <col min="10" max="91" width="12.125" style="2" customWidth="1"/>
    <col min="92" max="1024" width="10.625" customWidth="1"/>
  </cols>
  <sheetData>
    <row r="1" spans="1:92" x14ac:dyDescent="0.2">
      <c r="A1" s="1" t="s">
        <v>152</v>
      </c>
      <c r="B1" t="s">
        <v>153</v>
      </c>
    </row>
    <row r="3" spans="1:92" x14ac:dyDescent="0.2">
      <c r="A3" s="157" t="s">
        <v>243</v>
      </c>
      <c r="J3" s="198">
        <v>38520</v>
      </c>
      <c r="K3" s="198">
        <v>38592</v>
      </c>
      <c r="L3" s="198">
        <v>38652</v>
      </c>
      <c r="M3" s="198">
        <v>38719</v>
      </c>
      <c r="N3" s="198">
        <v>38795</v>
      </c>
      <c r="O3" s="198">
        <v>38885</v>
      </c>
      <c r="P3" s="198">
        <v>38979</v>
      </c>
      <c r="Q3" s="198">
        <v>39050</v>
      </c>
      <c r="R3" s="198">
        <v>39117</v>
      </c>
      <c r="S3" s="198">
        <v>39197</v>
      </c>
      <c r="T3" s="198">
        <v>39271</v>
      </c>
      <c r="U3" s="198">
        <v>39364</v>
      </c>
      <c r="V3" s="198">
        <v>39471</v>
      </c>
      <c r="W3" s="198">
        <v>39554</v>
      </c>
      <c r="X3" s="198">
        <v>39642</v>
      </c>
      <c r="Y3" s="198">
        <v>39730</v>
      </c>
      <c r="Z3" s="198">
        <v>39806</v>
      </c>
      <c r="AA3" s="198">
        <v>39895</v>
      </c>
      <c r="AB3" s="198">
        <v>39973</v>
      </c>
      <c r="AC3" s="198">
        <v>40065</v>
      </c>
      <c r="AD3" s="198">
        <v>40149</v>
      </c>
      <c r="AE3" s="198">
        <v>40233</v>
      </c>
      <c r="AF3" s="198">
        <v>40314</v>
      </c>
      <c r="AG3" s="198">
        <v>40391</v>
      </c>
      <c r="AH3" s="198">
        <v>40471</v>
      </c>
      <c r="AI3" s="198">
        <v>40547</v>
      </c>
      <c r="AJ3" s="198">
        <v>40616</v>
      </c>
      <c r="AK3" s="198">
        <v>40681</v>
      </c>
      <c r="AL3" s="198">
        <v>40745</v>
      </c>
      <c r="AM3" s="198">
        <v>40840</v>
      </c>
      <c r="AN3" s="198">
        <v>40912</v>
      </c>
      <c r="AO3" s="198">
        <v>40986</v>
      </c>
      <c r="AP3" s="198">
        <v>41049</v>
      </c>
      <c r="AQ3" s="198">
        <v>41111</v>
      </c>
      <c r="AR3" s="198">
        <v>41182</v>
      </c>
      <c r="AS3" s="198">
        <v>41253</v>
      </c>
      <c r="AT3" s="198">
        <v>41323</v>
      </c>
      <c r="AU3" s="198">
        <v>41392</v>
      </c>
      <c r="AV3" s="198">
        <v>41455</v>
      </c>
      <c r="AW3" s="198">
        <v>41519</v>
      </c>
      <c r="AX3" s="198">
        <v>41581</v>
      </c>
      <c r="AY3" s="198">
        <v>41658</v>
      </c>
      <c r="AZ3" s="198">
        <v>41728</v>
      </c>
      <c r="BA3" s="198">
        <v>41798</v>
      </c>
      <c r="BB3" s="198">
        <v>41854</v>
      </c>
      <c r="BC3" s="198">
        <v>41917</v>
      </c>
      <c r="BD3" s="199">
        <v>41980</v>
      </c>
      <c r="BE3" s="198">
        <v>42043</v>
      </c>
      <c r="BF3" s="198">
        <v>42106</v>
      </c>
      <c r="BG3" s="198">
        <v>42176</v>
      </c>
      <c r="BH3" s="198">
        <v>42246</v>
      </c>
      <c r="BI3" s="198">
        <v>42309</v>
      </c>
      <c r="BJ3" s="198">
        <v>42379</v>
      </c>
      <c r="BK3" s="198">
        <v>42442</v>
      </c>
      <c r="BL3" s="198">
        <v>42505</v>
      </c>
      <c r="BM3" s="198">
        <v>42575</v>
      </c>
      <c r="BN3" s="198">
        <v>42645</v>
      </c>
      <c r="BO3" s="198">
        <v>42715</v>
      </c>
      <c r="BP3" s="198">
        <v>42785</v>
      </c>
      <c r="BQ3" s="198">
        <v>42855</v>
      </c>
      <c r="BR3" s="198">
        <v>42918</v>
      </c>
      <c r="BS3" s="198">
        <v>42981</v>
      </c>
      <c r="BT3" s="198">
        <v>43051</v>
      </c>
      <c r="BU3" s="198">
        <v>43128</v>
      </c>
      <c r="BV3" s="198">
        <v>43191</v>
      </c>
      <c r="BW3" s="198">
        <v>43254</v>
      </c>
      <c r="BX3" s="199">
        <v>43324</v>
      </c>
      <c r="BY3" s="198">
        <v>43395</v>
      </c>
      <c r="BZ3" s="198">
        <v>43457</v>
      </c>
      <c r="CA3" s="198">
        <v>43527</v>
      </c>
      <c r="CB3" s="198">
        <v>43590</v>
      </c>
      <c r="CC3" s="198">
        <v>43653</v>
      </c>
      <c r="CD3" s="198">
        <v>43723</v>
      </c>
      <c r="CE3" s="198">
        <v>43793</v>
      </c>
      <c r="CF3" s="198">
        <v>43856</v>
      </c>
      <c r="CG3" s="198">
        <v>43919</v>
      </c>
      <c r="CH3" s="198">
        <v>43982</v>
      </c>
      <c r="CI3" s="198">
        <v>44045</v>
      </c>
      <c r="CJ3" s="198">
        <v>44115</v>
      </c>
      <c r="CK3" s="198">
        <v>44178</v>
      </c>
      <c r="CL3" s="198">
        <v>44241</v>
      </c>
      <c r="CM3" s="2" t="s">
        <v>241</v>
      </c>
    </row>
    <row r="4" spans="1:92" x14ac:dyDescent="0.2">
      <c r="A4" s="157" t="s">
        <v>244</v>
      </c>
      <c r="J4" s="2" t="s">
        <v>159</v>
      </c>
      <c r="K4" s="2" t="s">
        <v>160</v>
      </c>
      <c r="L4" s="2" t="s">
        <v>161</v>
      </c>
      <c r="M4" s="2" t="s">
        <v>162</v>
      </c>
      <c r="N4" s="2" t="s">
        <v>163</v>
      </c>
      <c r="O4" s="2" t="s">
        <v>164</v>
      </c>
      <c r="P4" s="2" t="s">
        <v>165</v>
      </c>
      <c r="Q4" s="2" t="s">
        <v>166</v>
      </c>
      <c r="R4" s="2" t="s">
        <v>167</v>
      </c>
      <c r="S4" s="2" t="s">
        <v>168</v>
      </c>
      <c r="T4" s="2" t="s">
        <v>169</v>
      </c>
      <c r="U4" s="2" t="s">
        <v>170</v>
      </c>
      <c r="V4" s="2" t="s">
        <v>171</v>
      </c>
      <c r="W4" s="2" t="s">
        <v>172</v>
      </c>
      <c r="X4" s="2" t="s">
        <v>173</v>
      </c>
      <c r="Y4" s="2" t="s">
        <v>174</v>
      </c>
      <c r="Z4" s="2" t="s">
        <v>175</v>
      </c>
      <c r="AA4" s="2" t="s">
        <v>176</v>
      </c>
      <c r="AB4" s="2" t="s">
        <v>177</v>
      </c>
      <c r="AC4" s="2" t="s">
        <v>178</v>
      </c>
      <c r="AD4" s="2" t="s">
        <v>179</v>
      </c>
      <c r="AE4" s="2" t="s">
        <v>180</v>
      </c>
      <c r="AF4" s="2" t="s">
        <v>181</v>
      </c>
      <c r="AG4" s="2" t="s">
        <v>182</v>
      </c>
      <c r="AH4" s="2" t="s">
        <v>183</v>
      </c>
      <c r="AI4" s="2" t="s">
        <v>184</v>
      </c>
      <c r="AJ4" s="2" t="s">
        <v>185</v>
      </c>
      <c r="AK4" s="2" t="s">
        <v>186</v>
      </c>
      <c r="AL4" s="2" t="s">
        <v>187</v>
      </c>
      <c r="AM4" s="2" t="s">
        <v>188</v>
      </c>
      <c r="AN4" s="2" t="s">
        <v>189</v>
      </c>
      <c r="AO4" s="2" t="s">
        <v>190</v>
      </c>
      <c r="AP4" s="2" t="s">
        <v>191</v>
      </c>
      <c r="AQ4" s="2" t="s">
        <v>192</v>
      </c>
      <c r="AR4" s="2" t="s">
        <v>193</v>
      </c>
      <c r="AS4" s="2" t="s">
        <v>194</v>
      </c>
      <c r="AT4" s="2" t="s">
        <v>195</v>
      </c>
      <c r="AU4" s="2" t="s">
        <v>196</v>
      </c>
      <c r="AV4" s="2" t="s">
        <v>197</v>
      </c>
      <c r="AW4" s="2" t="s">
        <v>198</v>
      </c>
      <c r="AX4" s="2" t="s">
        <v>199</v>
      </c>
      <c r="AY4" s="2" t="s">
        <v>200</v>
      </c>
      <c r="AZ4" s="2" t="s">
        <v>201</v>
      </c>
      <c r="BA4" s="2" t="s">
        <v>202</v>
      </c>
      <c r="BB4" s="2" t="s">
        <v>203</v>
      </c>
      <c r="BC4" s="2" t="s">
        <v>204</v>
      </c>
      <c r="BD4" s="2" t="s">
        <v>205</v>
      </c>
      <c r="BE4" s="2" t="s">
        <v>206</v>
      </c>
      <c r="BF4" s="2" t="s">
        <v>207</v>
      </c>
      <c r="BG4" s="2" t="s">
        <v>208</v>
      </c>
      <c r="BH4" s="2" t="s">
        <v>209</v>
      </c>
      <c r="BI4" s="2" t="s">
        <v>210</v>
      </c>
      <c r="BJ4" s="2" t="s">
        <v>211</v>
      </c>
      <c r="BK4" s="2" t="s">
        <v>212</v>
      </c>
      <c r="BL4" s="2" t="s">
        <v>213</v>
      </c>
      <c r="BM4" s="2" t="s">
        <v>214</v>
      </c>
      <c r="BN4" s="2" t="s">
        <v>215</v>
      </c>
      <c r="BO4" s="2" t="s">
        <v>216</v>
      </c>
      <c r="BP4" s="2" t="s">
        <v>217</v>
      </c>
      <c r="BQ4" s="2" t="s">
        <v>218</v>
      </c>
      <c r="BR4" s="2" t="s">
        <v>219</v>
      </c>
      <c r="BS4" s="2" t="s">
        <v>220</v>
      </c>
      <c r="BT4" s="2" t="s">
        <v>221</v>
      </c>
      <c r="BU4" s="2" t="s">
        <v>222</v>
      </c>
      <c r="BV4" s="2" t="s">
        <v>223</v>
      </c>
      <c r="BW4" s="2" t="s">
        <v>224</v>
      </c>
      <c r="BX4" s="2" t="s">
        <v>225</v>
      </c>
      <c r="BY4" s="2" t="s">
        <v>226</v>
      </c>
      <c r="BZ4" s="2" t="s">
        <v>227</v>
      </c>
      <c r="CA4" s="2" t="s">
        <v>228</v>
      </c>
      <c r="CB4" s="2" t="s">
        <v>229</v>
      </c>
      <c r="CC4" s="2" t="s">
        <v>230</v>
      </c>
      <c r="CD4" s="2" t="s">
        <v>231</v>
      </c>
      <c r="CE4" s="2" t="s">
        <v>232</v>
      </c>
      <c r="CF4" s="2" t="s">
        <v>233</v>
      </c>
      <c r="CG4" s="2" t="s">
        <v>234</v>
      </c>
      <c r="CH4" s="2" t="s">
        <v>235</v>
      </c>
      <c r="CI4" s="2" t="s">
        <v>236</v>
      </c>
      <c r="CJ4" s="2" t="s">
        <v>237</v>
      </c>
      <c r="CK4" s="2" t="s">
        <v>238</v>
      </c>
      <c r="CL4" s="2" t="s">
        <v>239</v>
      </c>
      <c r="CM4" s="2" t="s">
        <v>240</v>
      </c>
    </row>
    <row r="5" spans="1:92" x14ac:dyDescent="0.2">
      <c r="A5" s="157" t="s">
        <v>245</v>
      </c>
      <c r="J5" s="3">
        <v>41</v>
      </c>
      <c r="K5" s="3">
        <v>39</v>
      </c>
      <c r="L5" s="3">
        <v>72</v>
      </c>
      <c r="M5" s="3">
        <v>34</v>
      </c>
      <c r="N5" s="3">
        <v>25</v>
      </c>
      <c r="O5" s="3">
        <v>47</v>
      </c>
      <c r="P5" s="3">
        <v>62</v>
      </c>
      <c r="Q5" s="3">
        <v>10</v>
      </c>
      <c r="R5" s="3">
        <v>17</v>
      </c>
      <c r="S5" s="3">
        <v>22</v>
      </c>
      <c r="T5" s="3">
        <v>15</v>
      </c>
      <c r="U5" s="3">
        <v>9</v>
      </c>
      <c r="V5" s="3">
        <v>13</v>
      </c>
      <c r="W5" s="3">
        <v>11</v>
      </c>
      <c r="X5" s="3">
        <v>19</v>
      </c>
      <c r="Y5" s="3">
        <v>13</v>
      </c>
      <c r="Z5" s="3">
        <v>9</v>
      </c>
      <c r="AA5" s="3">
        <v>12</v>
      </c>
      <c r="AB5" s="3">
        <v>12</v>
      </c>
      <c r="AC5" s="3">
        <v>7</v>
      </c>
      <c r="AD5" s="3">
        <v>8</v>
      </c>
      <c r="AE5" s="3">
        <v>10</v>
      </c>
      <c r="AF5" s="3">
        <v>8</v>
      </c>
      <c r="AG5" s="3">
        <v>14</v>
      </c>
      <c r="AH5" s="3">
        <v>27</v>
      </c>
      <c r="AI5" s="3">
        <v>8</v>
      </c>
      <c r="AJ5" s="3">
        <v>13</v>
      </c>
      <c r="AK5" s="3">
        <v>26</v>
      </c>
      <c r="AL5" s="3">
        <v>18</v>
      </c>
      <c r="AM5" s="3">
        <v>16</v>
      </c>
      <c r="AN5" s="3">
        <v>18</v>
      </c>
      <c r="AO5" s="3">
        <v>16</v>
      </c>
      <c r="AP5" s="3">
        <v>23</v>
      </c>
      <c r="AQ5" s="3">
        <v>12</v>
      </c>
      <c r="AR5" s="3">
        <v>17</v>
      </c>
      <c r="AS5" s="3">
        <v>54</v>
      </c>
      <c r="AT5" s="3">
        <v>17</v>
      </c>
      <c r="AU5" s="3">
        <v>14</v>
      </c>
      <c r="AV5" s="3">
        <v>10</v>
      </c>
      <c r="AW5" s="3">
        <v>12</v>
      </c>
      <c r="AX5" s="3">
        <v>8</v>
      </c>
      <c r="AY5" s="3">
        <v>15</v>
      </c>
      <c r="AZ5" s="3">
        <v>7</v>
      </c>
      <c r="BA5" s="3">
        <v>11</v>
      </c>
      <c r="BB5" s="3">
        <v>11</v>
      </c>
      <c r="BC5" s="3">
        <v>10</v>
      </c>
      <c r="BD5" s="3">
        <v>12</v>
      </c>
      <c r="BE5" s="3">
        <v>11</v>
      </c>
      <c r="BF5" s="3">
        <v>11</v>
      </c>
      <c r="BG5" s="3">
        <v>10</v>
      </c>
      <c r="BH5" s="3">
        <v>12</v>
      </c>
      <c r="BI5" s="3">
        <v>14</v>
      </c>
      <c r="BJ5" s="3">
        <v>15</v>
      </c>
      <c r="BK5" s="3">
        <v>8</v>
      </c>
      <c r="BL5" s="3">
        <v>8</v>
      </c>
      <c r="BM5" s="3">
        <v>9</v>
      </c>
      <c r="BN5" s="3">
        <v>12</v>
      </c>
      <c r="BO5" s="3">
        <v>11</v>
      </c>
      <c r="BP5" s="3">
        <v>12</v>
      </c>
      <c r="BQ5" s="3">
        <v>12</v>
      </c>
      <c r="BR5" s="3">
        <v>11</v>
      </c>
      <c r="BS5" s="3">
        <v>10</v>
      </c>
      <c r="BT5" s="3">
        <v>11</v>
      </c>
      <c r="BU5" s="3">
        <v>10</v>
      </c>
      <c r="BV5" s="3">
        <v>8</v>
      </c>
      <c r="BW5" s="3">
        <v>5</v>
      </c>
      <c r="BX5" s="3">
        <v>7</v>
      </c>
      <c r="BY5" s="3">
        <v>11</v>
      </c>
      <c r="BZ5" s="3">
        <v>9</v>
      </c>
      <c r="CA5" s="3">
        <v>9</v>
      </c>
      <c r="CB5" s="3">
        <v>12</v>
      </c>
      <c r="CC5" s="3">
        <v>13</v>
      </c>
      <c r="CD5" s="3">
        <v>5</v>
      </c>
      <c r="CE5" s="3">
        <v>12</v>
      </c>
      <c r="CF5" s="3">
        <v>9</v>
      </c>
      <c r="CG5" s="3">
        <v>11</v>
      </c>
      <c r="CH5" s="3">
        <v>11</v>
      </c>
      <c r="CI5" s="3">
        <v>13</v>
      </c>
      <c r="CJ5" s="3">
        <v>11</v>
      </c>
      <c r="CK5" s="3">
        <v>15</v>
      </c>
      <c r="CL5" s="3">
        <v>15</v>
      </c>
      <c r="CM5" s="3"/>
    </row>
    <row r="7" spans="1:92" x14ac:dyDescent="0.2">
      <c r="B7" s="1" t="s">
        <v>242</v>
      </c>
      <c r="J7" s="196">
        <f>SUM(J24:J101)</f>
        <v>2</v>
      </c>
      <c r="K7" s="196">
        <f t="shared" ref="K7:BV7" si="0">SUM(K24:K101)</f>
        <v>12</v>
      </c>
      <c r="L7" s="196">
        <f t="shared" si="0"/>
        <v>2</v>
      </c>
      <c r="M7" s="196">
        <f t="shared" si="0"/>
        <v>15</v>
      </c>
      <c r="N7" s="196">
        <f t="shared" si="0"/>
        <v>29</v>
      </c>
      <c r="O7" s="196">
        <f t="shared" si="0"/>
        <v>10</v>
      </c>
      <c r="P7" s="196">
        <f t="shared" si="0"/>
        <v>6</v>
      </c>
      <c r="Q7" s="196">
        <f t="shared" si="0"/>
        <v>126</v>
      </c>
      <c r="R7" s="196">
        <f t="shared" si="0"/>
        <v>57</v>
      </c>
      <c r="S7" s="196">
        <f t="shared" si="0"/>
        <v>48</v>
      </c>
      <c r="T7" s="196">
        <f t="shared" si="0"/>
        <v>82</v>
      </c>
      <c r="U7" s="196">
        <f t="shared" si="0"/>
        <v>158</v>
      </c>
      <c r="V7" s="196">
        <f t="shared" si="0"/>
        <v>193</v>
      </c>
      <c r="W7" s="196">
        <f t="shared" si="0"/>
        <v>250</v>
      </c>
      <c r="X7" s="196">
        <f t="shared" si="0"/>
        <v>93</v>
      </c>
      <c r="Y7" s="196">
        <f t="shared" si="0"/>
        <v>148</v>
      </c>
      <c r="Z7" s="196">
        <f t="shared" si="0"/>
        <v>183</v>
      </c>
      <c r="AA7" s="196">
        <f t="shared" si="0"/>
        <v>169</v>
      </c>
      <c r="AB7" s="196">
        <f t="shared" si="0"/>
        <v>160</v>
      </c>
      <c r="AC7" s="196">
        <f t="shared" si="0"/>
        <v>354</v>
      </c>
      <c r="AD7" s="196">
        <f t="shared" si="0"/>
        <v>272</v>
      </c>
      <c r="AE7" s="196">
        <f t="shared" si="0"/>
        <v>219</v>
      </c>
      <c r="AF7" s="196">
        <f t="shared" si="0"/>
        <v>253</v>
      </c>
      <c r="AG7" s="196">
        <f t="shared" si="0"/>
        <v>160</v>
      </c>
      <c r="AH7" s="196">
        <f t="shared" si="0"/>
        <v>85</v>
      </c>
      <c r="AI7" s="196">
        <f t="shared" si="0"/>
        <v>235</v>
      </c>
      <c r="AJ7" s="196">
        <f t="shared" si="0"/>
        <v>164</v>
      </c>
      <c r="AK7" s="196">
        <f t="shared" si="0"/>
        <v>77</v>
      </c>
      <c r="AL7" s="196">
        <f t="shared" si="0"/>
        <v>113</v>
      </c>
      <c r="AM7" s="196">
        <f t="shared" si="0"/>
        <v>122</v>
      </c>
      <c r="AN7" s="196">
        <f t="shared" si="0"/>
        <v>130</v>
      </c>
      <c r="AO7" s="196">
        <f t="shared" si="0"/>
        <v>158</v>
      </c>
      <c r="AP7" s="196">
        <f t="shared" si="0"/>
        <v>108</v>
      </c>
      <c r="AQ7" s="196">
        <f t="shared" si="0"/>
        <v>232</v>
      </c>
      <c r="AR7" s="196">
        <f t="shared" si="0"/>
        <v>126</v>
      </c>
      <c r="AS7" s="196">
        <f t="shared" si="0"/>
        <v>33</v>
      </c>
      <c r="AT7" s="196">
        <f t="shared" si="0"/>
        <v>124</v>
      </c>
      <c r="AU7" s="196">
        <f t="shared" si="0"/>
        <v>167</v>
      </c>
      <c r="AV7" s="196">
        <f t="shared" si="0"/>
        <v>377</v>
      </c>
      <c r="AW7" s="196">
        <f t="shared" si="0"/>
        <v>228</v>
      </c>
      <c r="AX7" s="196">
        <f t="shared" si="0"/>
        <v>284</v>
      </c>
      <c r="AY7" s="196">
        <f t="shared" si="0"/>
        <v>140</v>
      </c>
      <c r="AZ7" s="196">
        <f t="shared" si="0"/>
        <v>401</v>
      </c>
      <c r="BA7" s="196">
        <f t="shared" si="0"/>
        <v>296</v>
      </c>
      <c r="BB7" s="196">
        <f t="shared" si="0"/>
        <v>307</v>
      </c>
      <c r="BC7" s="196">
        <f t="shared" si="0"/>
        <v>265</v>
      </c>
      <c r="BD7" s="196">
        <f t="shared" si="0"/>
        <v>223</v>
      </c>
      <c r="BE7" s="196">
        <f t="shared" si="0"/>
        <v>276</v>
      </c>
      <c r="BF7" s="196">
        <f t="shared" si="0"/>
        <v>194</v>
      </c>
      <c r="BG7" s="196">
        <f t="shared" si="0"/>
        <v>292</v>
      </c>
      <c r="BH7" s="196">
        <f t="shared" si="0"/>
        <v>217</v>
      </c>
      <c r="BI7" s="196">
        <f t="shared" si="0"/>
        <v>186</v>
      </c>
      <c r="BJ7" s="196">
        <f t="shared" si="0"/>
        <v>209</v>
      </c>
      <c r="BK7" s="196">
        <f t="shared" si="0"/>
        <v>397</v>
      </c>
      <c r="BL7" s="196">
        <f t="shared" si="0"/>
        <v>370</v>
      </c>
      <c r="BM7" s="196">
        <f t="shared" si="0"/>
        <v>293</v>
      </c>
      <c r="BN7" s="196">
        <f t="shared" si="0"/>
        <v>272</v>
      </c>
      <c r="BO7" s="196">
        <f t="shared" si="0"/>
        <v>345</v>
      </c>
      <c r="BP7" s="196">
        <f t="shared" si="0"/>
        <v>242</v>
      </c>
      <c r="BQ7" s="196">
        <f t="shared" si="0"/>
        <v>219</v>
      </c>
      <c r="BR7" s="196">
        <f t="shared" si="0"/>
        <v>270</v>
      </c>
      <c r="BS7" s="196">
        <f t="shared" si="0"/>
        <v>337</v>
      </c>
      <c r="BT7" s="196">
        <f t="shared" si="0"/>
        <v>331</v>
      </c>
      <c r="BU7" s="196">
        <f t="shared" si="0"/>
        <v>345</v>
      </c>
      <c r="BV7" s="196">
        <f t="shared" si="0"/>
        <v>375</v>
      </c>
      <c r="BW7" s="196">
        <f t="shared" ref="BW7:CM7" si="1">SUM(BW24:BW101)</f>
        <v>558</v>
      </c>
      <c r="BX7" s="196">
        <f t="shared" si="1"/>
        <v>447</v>
      </c>
      <c r="BY7" s="196">
        <f t="shared" si="1"/>
        <v>298</v>
      </c>
      <c r="BZ7" s="196">
        <f t="shared" si="1"/>
        <v>451</v>
      </c>
      <c r="CA7" s="196">
        <f t="shared" si="1"/>
        <v>397</v>
      </c>
      <c r="CB7" s="196">
        <f t="shared" si="1"/>
        <v>284</v>
      </c>
      <c r="CC7" s="196">
        <f t="shared" si="1"/>
        <v>280</v>
      </c>
      <c r="CD7" s="196">
        <f t="shared" si="1"/>
        <v>641</v>
      </c>
      <c r="CE7" s="196">
        <f t="shared" si="1"/>
        <v>311</v>
      </c>
      <c r="CF7" s="196">
        <f t="shared" si="1"/>
        <v>392</v>
      </c>
      <c r="CG7" s="196">
        <f t="shared" si="1"/>
        <v>252</v>
      </c>
      <c r="CH7" s="196">
        <f t="shared" si="1"/>
        <v>315</v>
      </c>
      <c r="CI7" s="196">
        <f t="shared" si="1"/>
        <v>326</v>
      </c>
      <c r="CJ7" s="196">
        <f t="shared" si="1"/>
        <v>323</v>
      </c>
      <c r="CK7" s="196">
        <f t="shared" si="1"/>
        <v>401</v>
      </c>
      <c r="CL7" s="196">
        <f t="shared" si="1"/>
        <v>222</v>
      </c>
      <c r="CM7" s="196">
        <f t="shared" si="1"/>
        <v>252</v>
      </c>
    </row>
    <row r="8" spans="1:92" x14ac:dyDescent="0.2">
      <c r="B8" s="1" t="s">
        <v>154</v>
      </c>
      <c r="J8" s="196">
        <f>SUMIF($F24:$F101,"ABU",J24:J101)</f>
        <v>2</v>
      </c>
      <c r="K8" s="196">
        <f t="shared" ref="K8:BV8" si="2">SUMIF($F24:$F101,"ABU",K24:K101)</f>
        <v>2</v>
      </c>
      <c r="L8" s="196">
        <f t="shared" si="2"/>
        <v>0</v>
      </c>
      <c r="M8" s="196">
        <f t="shared" si="2"/>
        <v>8</v>
      </c>
      <c r="N8" s="196">
        <f t="shared" si="2"/>
        <v>19</v>
      </c>
      <c r="O8" s="196">
        <f t="shared" si="2"/>
        <v>1</v>
      </c>
      <c r="P8" s="196">
        <f t="shared" si="2"/>
        <v>6</v>
      </c>
      <c r="Q8" s="196">
        <f t="shared" si="2"/>
        <v>124</v>
      </c>
      <c r="R8" s="196">
        <f t="shared" si="2"/>
        <v>53</v>
      </c>
      <c r="S8" s="196">
        <f t="shared" si="2"/>
        <v>43</v>
      </c>
      <c r="T8" s="196">
        <f t="shared" si="2"/>
        <v>79</v>
      </c>
      <c r="U8" s="196">
        <f t="shared" si="2"/>
        <v>143</v>
      </c>
      <c r="V8" s="196">
        <f t="shared" si="2"/>
        <v>189</v>
      </c>
      <c r="W8" s="196">
        <f t="shared" si="2"/>
        <v>250</v>
      </c>
      <c r="X8" s="196">
        <f t="shared" si="2"/>
        <v>93</v>
      </c>
      <c r="Y8" s="196">
        <f t="shared" si="2"/>
        <v>148</v>
      </c>
      <c r="Z8" s="196">
        <f t="shared" si="2"/>
        <v>183</v>
      </c>
      <c r="AA8" s="196">
        <f t="shared" si="2"/>
        <v>169</v>
      </c>
      <c r="AB8" s="196">
        <f t="shared" si="2"/>
        <v>156</v>
      </c>
      <c r="AC8" s="196">
        <f t="shared" si="2"/>
        <v>354</v>
      </c>
      <c r="AD8" s="196">
        <f t="shared" si="2"/>
        <v>262</v>
      </c>
      <c r="AE8" s="196">
        <f t="shared" si="2"/>
        <v>218</v>
      </c>
      <c r="AF8" s="196">
        <f t="shared" si="2"/>
        <v>248</v>
      </c>
      <c r="AG8" s="196">
        <f t="shared" si="2"/>
        <v>160</v>
      </c>
      <c r="AH8" s="196">
        <f t="shared" si="2"/>
        <v>85</v>
      </c>
      <c r="AI8" s="196">
        <f t="shared" si="2"/>
        <v>234</v>
      </c>
      <c r="AJ8" s="196">
        <f t="shared" si="2"/>
        <v>164</v>
      </c>
      <c r="AK8" s="196">
        <f t="shared" si="2"/>
        <v>76</v>
      </c>
      <c r="AL8" s="196">
        <f t="shared" si="2"/>
        <v>113</v>
      </c>
      <c r="AM8" s="196">
        <f t="shared" si="2"/>
        <v>119</v>
      </c>
      <c r="AN8" s="196">
        <f t="shared" si="2"/>
        <v>129</v>
      </c>
      <c r="AO8" s="196">
        <f t="shared" si="2"/>
        <v>154</v>
      </c>
      <c r="AP8" s="196">
        <f t="shared" si="2"/>
        <v>108</v>
      </c>
      <c r="AQ8" s="196">
        <f t="shared" si="2"/>
        <v>225</v>
      </c>
      <c r="AR8" s="196">
        <f t="shared" si="2"/>
        <v>124</v>
      </c>
      <c r="AS8" s="196">
        <f t="shared" si="2"/>
        <v>31</v>
      </c>
      <c r="AT8" s="196">
        <f t="shared" si="2"/>
        <v>123</v>
      </c>
      <c r="AU8" s="196">
        <f t="shared" si="2"/>
        <v>167</v>
      </c>
      <c r="AV8" s="196">
        <f t="shared" si="2"/>
        <v>375</v>
      </c>
      <c r="AW8" s="196">
        <f t="shared" si="2"/>
        <v>226</v>
      </c>
      <c r="AX8" s="196">
        <f t="shared" si="2"/>
        <v>282</v>
      </c>
      <c r="AY8" s="196">
        <f t="shared" si="2"/>
        <v>135</v>
      </c>
      <c r="AZ8" s="196">
        <f t="shared" si="2"/>
        <v>401</v>
      </c>
      <c r="BA8" s="196">
        <f t="shared" si="2"/>
        <v>293</v>
      </c>
      <c r="BB8" s="196">
        <f t="shared" si="2"/>
        <v>304</v>
      </c>
      <c r="BC8" s="196">
        <f t="shared" si="2"/>
        <v>253</v>
      </c>
      <c r="BD8" s="196">
        <f t="shared" si="2"/>
        <v>222</v>
      </c>
      <c r="BE8" s="196">
        <f t="shared" si="2"/>
        <v>268</v>
      </c>
      <c r="BF8" s="196">
        <f t="shared" si="2"/>
        <v>189</v>
      </c>
      <c r="BG8" s="196">
        <f t="shared" si="2"/>
        <v>290</v>
      </c>
      <c r="BH8" s="196">
        <f t="shared" si="2"/>
        <v>216</v>
      </c>
      <c r="BI8" s="196">
        <f t="shared" si="2"/>
        <v>184</v>
      </c>
      <c r="BJ8" s="196">
        <f t="shared" si="2"/>
        <v>205</v>
      </c>
      <c r="BK8" s="196">
        <f t="shared" si="2"/>
        <v>390</v>
      </c>
      <c r="BL8" s="196">
        <f t="shared" si="2"/>
        <v>359</v>
      </c>
      <c r="BM8" s="196">
        <f t="shared" si="2"/>
        <v>289</v>
      </c>
      <c r="BN8" s="196">
        <f t="shared" si="2"/>
        <v>263</v>
      </c>
      <c r="BO8" s="196">
        <f t="shared" si="2"/>
        <v>337</v>
      </c>
      <c r="BP8" s="196">
        <f t="shared" si="2"/>
        <v>229</v>
      </c>
      <c r="BQ8" s="196">
        <f t="shared" si="2"/>
        <v>199</v>
      </c>
      <c r="BR8" s="196">
        <f t="shared" si="2"/>
        <v>252</v>
      </c>
      <c r="BS8" s="196">
        <f t="shared" si="2"/>
        <v>314</v>
      </c>
      <c r="BT8" s="196">
        <f t="shared" si="2"/>
        <v>298</v>
      </c>
      <c r="BU8" s="196">
        <f t="shared" si="2"/>
        <v>283</v>
      </c>
      <c r="BV8" s="196">
        <f t="shared" si="2"/>
        <v>298</v>
      </c>
      <c r="BW8" s="196">
        <f t="shared" ref="BW8:CM8" si="3">SUMIF($F24:$F101,"ABU",BW24:BW101)</f>
        <v>530</v>
      </c>
      <c r="BX8" s="196">
        <f t="shared" si="3"/>
        <v>396</v>
      </c>
      <c r="BY8" s="196">
        <f t="shared" si="3"/>
        <v>261</v>
      </c>
      <c r="BZ8" s="196">
        <f t="shared" si="3"/>
        <v>303</v>
      </c>
      <c r="CA8" s="196">
        <f t="shared" si="3"/>
        <v>285</v>
      </c>
      <c r="CB8" s="196">
        <f t="shared" si="3"/>
        <v>201</v>
      </c>
      <c r="CC8" s="196">
        <f t="shared" si="3"/>
        <v>238</v>
      </c>
      <c r="CD8" s="196">
        <f t="shared" si="3"/>
        <v>564</v>
      </c>
      <c r="CE8" s="196">
        <f t="shared" si="3"/>
        <v>293</v>
      </c>
      <c r="CF8" s="196">
        <f t="shared" si="3"/>
        <v>285</v>
      </c>
      <c r="CG8" s="196">
        <f t="shared" si="3"/>
        <v>227</v>
      </c>
      <c r="CH8" s="196">
        <f t="shared" si="3"/>
        <v>301</v>
      </c>
      <c r="CI8" s="196">
        <f t="shared" si="3"/>
        <v>262</v>
      </c>
      <c r="CJ8" s="196">
        <f t="shared" si="3"/>
        <v>237</v>
      </c>
      <c r="CK8" s="196">
        <f t="shared" si="3"/>
        <v>261</v>
      </c>
      <c r="CL8" s="196">
        <f t="shared" si="3"/>
        <v>173</v>
      </c>
      <c r="CM8" s="196">
        <f t="shared" si="3"/>
        <v>235</v>
      </c>
    </row>
    <row r="9" spans="1:92" x14ac:dyDescent="0.2">
      <c r="B9" s="1" t="s">
        <v>155</v>
      </c>
      <c r="J9" s="196">
        <f>SUMIF($F24:$F101,"IIBU",J24:J101)</f>
        <v>0</v>
      </c>
      <c r="K9" s="196">
        <f t="shared" ref="K9:BV9" si="4">SUMIF($F24:$F101,"IIBU",K24:K101)</f>
        <v>10</v>
      </c>
      <c r="L9" s="196">
        <f t="shared" si="4"/>
        <v>2</v>
      </c>
      <c r="M9" s="196">
        <f t="shared" si="4"/>
        <v>7</v>
      </c>
      <c r="N9" s="196">
        <f t="shared" si="4"/>
        <v>10</v>
      </c>
      <c r="O9" s="196">
        <f t="shared" si="4"/>
        <v>9</v>
      </c>
      <c r="P9" s="196">
        <f t="shared" si="4"/>
        <v>0</v>
      </c>
      <c r="Q9" s="196">
        <f t="shared" si="4"/>
        <v>2</v>
      </c>
      <c r="R9" s="196">
        <f t="shared" si="4"/>
        <v>4</v>
      </c>
      <c r="S9" s="196">
        <f t="shared" si="4"/>
        <v>5</v>
      </c>
      <c r="T9" s="196">
        <f t="shared" si="4"/>
        <v>3</v>
      </c>
      <c r="U9" s="196">
        <f t="shared" si="4"/>
        <v>15</v>
      </c>
      <c r="V9" s="196">
        <f t="shared" si="4"/>
        <v>4</v>
      </c>
      <c r="W9" s="196">
        <f t="shared" si="4"/>
        <v>0</v>
      </c>
      <c r="X9" s="196">
        <f t="shared" si="4"/>
        <v>0</v>
      </c>
      <c r="Y9" s="196">
        <f t="shared" si="4"/>
        <v>0</v>
      </c>
      <c r="Z9" s="196">
        <f t="shared" si="4"/>
        <v>0</v>
      </c>
      <c r="AA9" s="196">
        <f t="shared" si="4"/>
        <v>0</v>
      </c>
      <c r="AB9" s="196">
        <f t="shared" si="4"/>
        <v>4</v>
      </c>
      <c r="AC9" s="196">
        <f t="shared" si="4"/>
        <v>0</v>
      </c>
      <c r="AD9" s="196">
        <f t="shared" si="4"/>
        <v>10</v>
      </c>
      <c r="AE9" s="196">
        <f t="shared" si="4"/>
        <v>0</v>
      </c>
      <c r="AF9" s="196">
        <f t="shared" si="4"/>
        <v>2</v>
      </c>
      <c r="AG9" s="196">
        <f t="shared" si="4"/>
        <v>0</v>
      </c>
      <c r="AH9" s="196">
        <f t="shared" si="4"/>
        <v>0</v>
      </c>
      <c r="AI9" s="196">
        <f t="shared" si="4"/>
        <v>1</v>
      </c>
      <c r="AJ9" s="196">
        <f t="shared" si="4"/>
        <v>0</v>
      </c>
      <c r="AK9" s="196">
        <f t="shared" si="4"/>
        <v>1</v>
      </c>
      <c r="AL9" s="196">
        <f t="shared" si="4"/>
        <v>0</v>
      </c>
      <c r="AM9" s="196">
        <f t="shared" si="4"/>
        <v>3</v>
      </c>
      <c r="AN9" s="196">
        <f t="shared" si="4"/>
        <v>1</v>
      </c>
      <c r="AO9" s="196">
        <f t="shared" si="4"/>
        <v>4</v>
      </c>
      <c r="AP9" s="196">
        <f t="shared" si="4"/>
        <v>0</v>
      </c>
      <c r="AQ9" s="196">
        <f t="shared" si="4"/>
        <v>7</v>
      </c>
      <c r="AR9" s="196">
        <f t="shared" si="4"/>
        <v>2</v>
      </c>
      <c r="AS9" s="196">
        <f t="shared" si="4"/>
        <v>2</v>
      </c>
      <c r="AT9" s="196">
        <f t="shared" si="4"/>
        <v>1</v>
      </c>
      <c r="AU9" s="196">
        <f t="shared" si="4"/>
        <v>0</v>
      </c>
      <c r="AV9" s="196">
        <f t="shared" si="4"/>
        <v>2</v>
      </c>
      <c r="AW9" s="196">
        <f t="shared" si="4"/>
        <v>2</v>
      </c>
      <c r="AX9" s="196">
        <f t="shared" si="4"/>
        <v>1</v>
      </c>
      <c r="AY9" s="196">
        <f t="shared" si="4"/>
        <v>4</v>
      </c>
      <c r="AZ9" s="196">
        <f t="shared" si="4"/>
        <v>0</v>
      </c>
      <c r="BA9" s="196">
        <f t="shared" si="4"/>
        <v>3</v>
      </c>
      <c r="BB9" s="196">
        <f t="shared" si="4"/>
        <v>3</v>
      </c>
      <c r="BC9" s="196">
        <f t="shared" si="4"/>
        <v>12</v>
      </c>
      <c r="BD9" s="196">
        <f t="shared" si="4"/>
        <v>1</v>
      </c>
      <c r="BE9" s="196">
        <f t="shared" si="4"/>
        <v>8</v>
      </c>
      <c r="BF9" s="196">
        <f t="shared" si="4"/>
        <v>5</v>
      </c>
      <c r="BG9" s="196">
        <f t="shared" si="4"/>
        <v>0</v>
      </c>
      <c r="BH9" s="196">
        <f t="shared" si="4"/>
        <v>1</v>
      </c>
      <c r="BI9" s="196">
        <f t="shared" si="4"/>
        <v>2</v>
      </c>
      <c r="BJ9" s="196">
        <f t="shared" si="4"/>
        <v>4</v>
      </c>
      <c r="BK9" s="196">
        <f t="shared" si="4"/>
        <v>7</v>
      </c>
      <c r="BL9" s="196">
        <f t="shared" si="4"/>
        <v>8</v>
      </c>
      <c r="BM9" s="196">
        <f t="shared" si="4"/>
        <v>4</v>
      </c>
      <c r="BN9" s="196">
        <f t="shared" si="4"/>
        <v>8</v>
      </c>
      <c r="BO9" s="196">
        <f t="shared" si="4"/>
        <v>8</v>
      </c>
      <c r="BP9" s="196">
        <f t="shared" si="4"/>
        <v>13</v>
      </c>
      <c r="BQ9" s="196">
        <f t="shared" si="4"/>
        <v>19</v>
      </c>
      <c r="BR9" s="196">
        <f t="shared" si="4"/>
        <v>17</v>
      </c>
      <c r="BS9" s="196">
        <f t="shared" si="4"/>
        <v>21</v>
      </c>
      <c r="BT9" s="196">
        <f t="shared" si="4"/>
        <v>32</v>
      </c>
      <c r="BU9" s="196">
        <f t="shared" si="4"/>
        <v>59</v>
      </c>
      <c r="BV9" s="196">
        <f t="shared" si="4"/>
        <v>77</v>
      </c>
      <c r="BW9" s="196">
        <f t="shared" ref="BW9:CM9" si="5">SUMIF($F24:$F101,"IIBU",BW24:BW101)</f>
        <v>25</v>
      </c>
      <c r="BX9" s="196">
        <f t="shared" si="5"/>
        <v>49</v>
      </c>
      <c r="BY9" s="196">
        <f t="shared" si="5"/>
        <v>26</v>
      </c>
      <c r="BZ9" s="196">
        <f t="shared" si="5"/>
        <v>145</v>
      </c>
      <c r="CA9" s="196">
        <f t="shared" si="5"/>
        <v>111</v>
      </c>
      <c r="CB9" s="196">
        <f t="shared" si="5"/>
        <v>81</v>
      </c>
      <c r="CC9" s="196">
        <f t="shared" si="5"/>
        <v>42</v>
      </c>
      <c r="CD9" s="196">
        <f t="shared" si="5"/>
        <v>77</v>
      </c>
      <c r="CE9" s="196">
        <f t="shared" si="5"/>
        <v>18</v>
      </c>
      <c r="CF9" s="196">
        <f t="shared" si="5"/>
        <v>107</v>
      </c>
      <c r="CG9" s="196">
        <f t="shared" si="5"/>
        <v>25</v>
      </c>
      <c r="CH9" s="196">
        <f t="shared" si="5"/>
        <v>14</v>
      </c>
      <c r="CI9" s="196">
        <f t="shared" si="5"/>
        <v>64</v>
      </c>
      <c r="CJ9" s="196">
        <f t="shared" si="5"/>
        <v>86</v>
      </c>
      <c r="CK9" s="196">
        <f t="shared" si="5"/>
        <v>139</v>
      </c>
      <c r="CL9" s="196">
        <f t="shared" si="5"/>
        <v>48</v>
      </c>
      <c r="CM9" s="196">
        <f t="shared" si="5"/>
        <v>16</v>
      </c>
      <c r="CN9" s="2" t="s">
        <v>157</v>
      </c>
    </row>
    <row r="10" spans="1:92" x14ac:dyDescent="0.2">
      <c r="B10" s="1" t="s">
        <v>156</v>
      </c>
      <c r="J10" s="200">
        <f>J7-(J8+J9)</f>
        <v>0</v>
      </c>
      <c r="K10" s="200">
        <f t="shared" ref="K10:BV10" si="6">K7-(K8+K9)</f>
        <v>0</v>
      </c>
      <c r="L10" s="200">
        <f t="shared" si="6"/>
        <v>0</v>
      </c>
      <c r="M10" s="200">
        <f t="shared" si="6"/>
        <v>0</v>
      </c>
      <c r="N10" s="200">
        <f t="shared" si="6"/>
        <v>0</v>
      </c>
      <c r="O10" s="200">
        <f t="shared" si="6"/>
        <v>0</v>
      </c>
      <c r="P10" s="200">
        <f t="shared" si="6"/>
        <v>0</v>
      </c>
      <c r="Q10" s="200">
        <f t="shared" si="6"/>
        <v>0</v>
      </c>
      <c r="R10" s="200">
        <f t="shared" si="6"/>
        <v>0</v>
      </c>
      <c r="S10" s="200">
        <f t="shared" si="6"/>
        <v>0</v>
      </c>
      <c r="T10" s="200">
        <f t="shared" si="6"/>
        <v>0</v>
      </c>
      <c r="U10" s="200">
        <f t="shared" si="6"/>
        <v>0</v>
      </c>
      <c r="V10" s="200">
        <f t="shared" si="6"/>
        <v>0</v>
      </c>
      <c r="W10" s="200">
        <f t="shared" si="6"/>
        <v>0</v>
      </c>
      <c r="X10" s="200">
        <f t="shared" si="6"/>
        <v>0</v>
      </c>
      <c r="Y10" s="200">
        <f t="shared" si="6"/>
        <v>0</v>
      </c>
      <c r="Z10" s="200">
        <f t="shared" si="6"/>
        <v>0</v>
      </c>
      <c r="AA10" s="200">
        <f t="shared" si="6"/>
        <v>0</v>
      </c>
      <c r="AB10" s="200">
        <f t="shared" si="6"/>
        <v>0</v>
      </c>
      <c r="AC10" s="200">
        <f t="shared" si="6"/>
        <v>0</v>
      </c>
      <c r="AD10" s="200">
        <f t="shared" si="6"/>
        <v>0</v>
      </c>
      <c r="AE10" s="200">
        <f t="shared" si="6"/>
        <v>1</v>
      </c>
      <c r="AF10" s="200">
        <f t="shared" si="6"/>
        <v>3</v>
      </c>
      <c r="AG10" s="200">
        <f t="shared" si="6"/>
        <v>0</v>
      </c>
      <c r="AH10" s="200">
        <f t="shared" si="6"/>
        <v>0</v>
      </c>
      <c r="AI10" s="200">
        <f t="shared" si="6"/>
        <v>0</v>
      </c>
      <c r="AJ10" s="200">
        <f t="shared" si="6"/>
        <v>0</v>
      </c>
      <c r="AK10" s="200">
        <f t="shared" si="6"/>
        <v>0</v>
      </c>
      <c r="AL10" s="200">
        <f t="shared" si="6"/>
        <v>0</v>
      </c>
      <c r="AM10" s="200">
        <f t="shared" si="6"/>
        <v>0</v>
      </c>
      <c r="AN10" s="200">
        <f t="shared" si="6"/>
        <v>0</v>
      </c>
      <c r="AO10" s="200">
        <f t="shared" si="6"/>
        <v>0</v>
      </c>
      <c r="AP10" s="200">
        <f t="shared" si="6"/>
        <v>0</v>
      </c>
      <c r="AQ10" s="200">
        <f t="shared" si="6"/>
        <v>0</v>
      </c>
      <c r="AR10" s="200">
        <f t="shared" si="6"/>
        <v>0</v>
      </c>
      <c r="AS10" s="200">
        <f t="shared" si="6"/>
        <v>0</v>
      </c>
      <c r="AT10" s="200">
        <f t="shared" si="6"/>
        <v>0</v>
      </c>
      <c r="AU10" s="200">
        <f t="shared" si="6"/>
        <v>0</v>
      </c>
      <c r="AV10" s="200">
        <f t="shared" si="6"/>
        <v>0</v>
      </c>
      <c r="AW10" s="200">
        <f t="shared" si="6"/>
        <v>0</v>
      </c>
      <c r="AX10" s="200">
        <f t="shared" si="6"/>
        <v>1</v>
      </c>
      <c r="AY10" s="200">
        <f t="shared" si="6"/>
        <v>1</v>
      </c>
      <c r="AZ10" s="200">
        <f t="shared" si="6"/>
        <v>0</v>
      </c>
      <c r="BA10" s="200">
        <f t="shared" si="6"/>
        <v>0</v>
      </c>
      <c r="BB10" s="200">
        <f t="shared" si="6"/>
        <v>0</v>
      </c>
      <c r="BC10" s="200">
        <f t="shared" si="6"/>
        <v>0</v>
      </c>
      <c r="BD10" s="200">
        <f t="shared" si="6"/>
        <v>0</v>
      </c>
      <c r="BE10" s="200">
        <f t="shared" si="6"/>
        <v>0</v>
      </c>
      <c r="BF10" s="200">
        <f t="shared" si="6"/>
        <v>0</v>
      </c>
      <c r="BG10" s="200">
        <f t="shared" si="6"/>
        <v>2</v>
      </c>
      <c r="BH10" s="200">
        <f t="shared" si="6"/>
        <v>0</v>
      </c>
      <c r="BI10" s="200">
        <f t="shared" si="6"/>
        <v>0</v>
      </c>
      <c r="BJ10" s="200">
        <f t="shared" si="6"/>
        <v>0</v>
      </c>
      <c r="BK10" s="200">
        <f t="shared" si="6"/>
        <v>0</v>
      </c>
      <c r="BL10" s="200">
        <f t="shared" si="6"/>
        <v>3</v>
      </c>
      <c r="BM10" s="200">
        <f t="shared" si="6"/>
        <v>0</v>
      </c>
      <c r="BN10" s="200">
        <f t="shared" si="6"/>
        <v>1</v>
      </c>
      <c r="BO10" s="200">
        <f t="shared" si="6"/>
        <v>0</v>
      </c>
      <c r="BP10" s="200">
        <f t="shared" si="6"/>
        <v>0</v>
      </c>
      <c r="BQ10" s="200">
        <f t="shared" si="6"/>
        <v>1</v>
      </c>
      <c r="BR10" s="200">
        <f t="shared" si="6"/>
        <v>1</v>
      </c>
      <c r="BS10" s="200">
        <f t="shared" si="6"/>
        <v>2</v>
      </c>
      <c r="BT10" s="200">
        <f t="shared" si="6"/>
        <v>1</v>
      </c>
      <c r="BU10" s="200">
        <f t="shared" si="6"/>
        <v>3</v>
      </c>
      <c r="BV10" s="200">
        <f t="shared" si="6"/>
        <v>0</v>
      </c>
      <c r="BW10" s="200">
        <f t="shared" ref="BW10:CM10" si="7">BW7-(BW8+BW9)</f>
        <v>3</v>
      </c>
      <c r="BX10" s="200">
        <f t="shared" si="7"/>
        <v>2</v>
      </c>
      <c r="BY10" s="200">
        <f t="shared" si="7"/>
        <v>11</v>
      </c>
      <c r="BZ10" s="200">
        <f t="shared" si="7"/>
        <v>3</v>
      </c>
      <c r="CA10" s="200">
        <f t="shared" si="7"/>
        <v>1</v>
      </c>
      <c r="CB10" s="200">
        <f t="shared" si="7"/>
        <v>2</v>
      </c>
      <c r="CC10" s="200">
        <f t="shared" si="7"/>
        <v>0</v>
      </c>
      <c r="CD10" s="200">
        <f t="shared" si="7"/>
        <v>0</v>
      </c>
      <c r="CE10" s="200">
        <f t="shared" si="7"/>
        <v>0</v>
      </c>
      <c r="CF10" s="200">
        <f t="shared" si="7"/>
        <v>0</v>
      </c>
      <c r="CG10" s="200">
        <f t="shared" si="7"/>
        <v>0</v>
      </c>
      <c r="CH10" s="200">
        <f t="shared" si="7"/>
        <v>0</v>
      </c>
      <c r="CI10" s="200">
        <f t="shared" si="7"/>
        <v>0</v>
      </c>
      <c r="CJ10" s="200">
        <f t="shared" si="7"/>
        <v>0</v>
      </c>
      <c r="CK10" s="200">
        <f t="shared" si="7"/>
        <v>1</v>
      </c>
      <c r="CL10" s="200">
        <f t="shared" si="7"/>
        <v>1</v>
      </c>
      <c r="CM10" s="200">
        <f t="shared" si="7"/>
        <v>1</v>
      </c>
    </row>
    <row r="11" spans="1:92" x14ac:dyDescent="0.2">
      <c r="B11" s="1">
        <f>SUM(B24:B101)</f>
        <v>18716</v>
      </c>
      <c r="C11" t="s">
        <v>0</v>
      </c>
      <c r="J11" s="3">
        <f>SUM(J24:J101)</f>
        <v>2</v>
      </c>
      <c r="K11" s="3">
        <f t="shared" ref="K11:BV11" si="8">SUM(K24:K101)</f>
        <v>12</v>
      </c>
      <c r="L11" s="3">
        <f t="shared" si="8"/>
        <v>2</v>
      </c>
      <c r="M11" s="3">
        <f t="shared" si="8"/>
        <v>15</v>
      </c>
      <c r="N11" s="3">
        <f t="shared" si="8"/>
        <v>29</v>
      </c>
      <c r="O11" s="3">
        <f t="shared" si="8"/>
        <v>10</v>
      </c>
      <c r="P11" s="3">
        <f t="shared" si="8"/>
        <v>6</v>
      </c>
      <c r="Q11" s="3">
        <f t="shared" si="8"/>
        <v>126</v>
      </c>
      <c r="R11" s="3">
        <f t="shared" si="8"/>
        <v>57</v>
      </c>
      <c r="S11" s="3">
        <f t="shared" si="8"/>
        <v>48</v>
      </c>
      <c r="T11" s="3">
        <f t="shared" si="8"/>
        <v>82</v>
      </c>
      <c r="U11" s="3">
        <f t="shared" si="8"/>
        <v>158</v>
      </c>
      <c r="V11" s="3">
        <f t="shared" si="8"/>
        <v>193</v>
      </c>
      <c r="W11" s="3">
        <f t="shared" si="8"/>
        <v>250</v>
      </c>
      <c r="X11" s="3">
        <f t="shared" si="8"/>
        <v>93</v>
      </c>
      <c r="Y11" s="3">
        <f t="shared" si="8"/>
        <v>148</v>
      </c>
      <c r="Z11" s="3">
        <f t="shared" si="8"/>
        <v>183</v>
      </c>
      <c r="AA11" s="3">
        <f t="shared" si="8"/>
        <v>169</v>
      </c>
      <c r="AB11" s="3">
        <f t="shared" si="8"/>
        <v>160</v>
      </c>
      <c r="AC11" s="3">
        <f t="shared" si="8"/>
        <v>354</v>
      </c>
      <c r="AD11" s="3">
        <f t="shared" si="8"/>
        <v>272</v>
      </c>
      <c r="AE11" s="3">
        <f t="shared" si="8"/>
        <v>219</v>
      </c>
      <c r="AF11" s="3">
        <f t="shared" si="8"/>
        <v>253</v>
      </c>
      <c r="AG11" s="3">
        <f t="shared" si="8"/>
        <v>160</v>
      </c>
      <c r="AH11" s="3">
        <f t="shared" si="8"/>
        <v>85</v>
      </c>
      <c r="AI11" s="3">
        <f t="shared" si="8"/>
        <v>235</v>
      </c>
      <c r="AJ11" s="3">
        <f t="shared" si="8"/>
        <v>164</v>
      </c>
      <c r="AK11" s="3">
        <f t="shared" si="8"/>
        <v>77</v>
      </c>
      <c r="AL11" s="3">
        <f t="shared" si="8"/>
        <v>113</v>
      </c>
      <c r="AM11" s="3">
        <f t="shared" si="8"/>
        <v>122</v>
      </c>
      <c r="AN11" s="3">
        <f t="shared" si="8"/>
        <v>130</v>
      </c>
      <c r="AO11" s="3">
        <f t="shared" si="8"/>
        <v>158</v>
      </c>
      <c r="AP11" s="3">
        <f t="shared" si="8"/>
        <v>108</v>
      </c>
      <c r="AQ11" s="3">
        <f t="shared" si="8"/>
        <v>232</v>
      </c>
      <c r="AR11" s="3">
        <f t="shared" si="8"/>
        <v>126</v>
      </c>
      <c r="AS11" s="3">
        <f t="shared" si="8"/>
        <v>33</v>
      </c>
      <c r="AT11" s="3">
        <f t="shared" si="8"/>
        <v>124</v>
      </c>
      <c r="AU11" s="3">
        <f t="shared" si="8"/>
        <v>167</v>
      </c>
      <c r="AV11" s="3">
        <f t="shared" si="8"/>
        <v>377</v>
      </c>
      <c r="AW11" s="3">
        <f t="shared" si="8"/>
        <v>228</v>
      </c>
      <c r="AX11" s="3">
        <f t="shared" si="8"/>
        <v>284</v>
      </c>
      <c r="AY11" s="3">
        <f t="shared" si="8"/>
        <v>140</v>
      </c>
      <c r="AZ11" s="3">
        <f t="shared" si="8"/>
        <v>401</v>
      </c>
      <c r="BA11" s="3">
        <f t="shared" si="8"/>
        <v>296</v>
      </c>
      <c r="BB11" s="3">
        <f t="shared" si="8"/>
        <v>307</v>
      </c>
      <c r="BC11" s="3">
        <f t="shared" si="8"/>
        <v>265</v>
      </c>
      <c r="BD11" s="3">
        <f t="shared" si="8"/>
        <v>223</v>
      </c>
      <c r="BE11" s="3">
        <f t="shared" si="8"/>
        <v>276</v>
      </c>
      <c r="BF11" s="3">
        <f t="shared" si="8"/>
        <v>194</v>
      </c>
      <c r="BG11" s="3">
        <f t="shared" si="8"/>
        <v>292</v>
      </c>
      <c r="BH11" s="3">
        <f t="shared" si="8"/>
        <v>217</v>
      </c>
      <c r="BI11" s="3">
        <f t="shared" si="8"/>
        <v>186</v>
      </c>
      <c r="BJ11" s="3">
        <f t="shared" si="8"/>
        <v>209</v>
      </c>
      <c r="BK11" s="3">
        <f t="shared" si="8"/>
        <v>397</v>
      </c>
      <c r="BL11" s="3">
        <f t="shared" si="8"/>
        <v>370</v>
      </c>
      <c r="BM11" s="3">
        <f t="shared" si="8"/>
        <v>293</v>
      </c>
      <c r="BN11" s="3">
        <f t="shared" si="8"/>
        <v>272</v>
      </c>
      <c r="BO11" s="3">
        <f t="shared" si="8"/>
        <v>345</v>
      </c>
      <c r="BP11" s="3">
        <f t="shared" si="8"/>
        <v>242</v>
      </c>
      <c r="BQ11" s="3">
        <f t="shared" si="8"/>
        <v>219</v>
      </c>
      <c r="BR11" s="3">
        <f t="shared" si="8"/>
        <v>270</v>
      </c>
      <c r="BS11" s="3">
        <f t="shared" si="8"/>
        <v>337</v>
      </c>
      <c r="BT11" s="3">
        <f t="shared" si="8"/>
        <v>331</v>
      </c>
      <c r="BU11" s="3">
        <f t="shared" si="8"/>
        <v>345</v>
      </c>
      <c r="BV11" s="3">
        <f t="shared" si="8"/>
        <v>375</v>
      </c>
      <c r="BW11" s="3">
        <f t="shared" ref="BW11:CM11" si="9">SUM(BW24:BW101)</f>
        <v>558</v>
      </c>
      <c r="BX11" s="3">
        <f t="shared" si="9"/>
        <v>447</v>
      </c>
      <c r="BY11" s="3">
        <f t="shared" si="9"/>
        <v>298</v>
      </c>
      <c r="BZ11" s="3">
        <f t="shared" si="9"/>
        <v>451</v>
      </c>
      <c r="CA11" s="3">
        <f t="shared" si="9"/>
        <v>397</v>
      </c>
      <c r="CB11" s="3">
        <f t="shared" si="9"/>
        <v>284</v>
      </c>
      <c r="CC11" s="3">
        <f t="shared" si="9"/>
        <v>280</v>
      </c>
      <c r="CD11" s="3">
        <f t="shared" si="9"/>
        <v>641</v>
      </c>
      <c r="CE11" s="3">
        <f t="shared" si="9"/>
        <v>311</v>
      </c>
      <c r="CF11" s="3">
        <f t="shared" si="9"/>
        <v>392</v>
      </c>
      <c r="CG11" s="3">
        <f t="shared" si="9"/>
        <v>252</v>
      </c>
      <c r="CH11" s="3">
        <f t="shared" si="9"/>
        <v>315</v>
      </c>
      <c r="CI11" s="3">
        <f t="shared" si="9"/>
        <v>326</v>
      </c>
      <c r="CJ11" s="3">
        <f t="shared" si="9"/>
        <v>323</v>
      </c>
      <c r="CK11" s="3">
        <f t="shared" si="9"/>
        <v>401</v>
      </c>
      <c r="CL11" s="3">
        <f t="shared" si="9"/>
        <v>222</v>
      </c>
      <c r="CM11" s="3">
        <f t="shared" si="9"/>
        <v>252</v>
      </c>
    </row>
    <row r="12" spans="1:92" x14ac:dyDescent="0.2"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</row>
    <row r="13" spans="1:92" x14ac:dyDescent="0.2">
      <c r="B13" s="1" t="s">
        <v>246</v>
      </c>
      <c r="J13" s="196">
        <f>SUMIF($G24:$G101,"ADMKD",J24:J101)</f>
        <v>2</v>
      </c>
      <c r="K13" s="196">
        <f t="shared" ref="K13:BV13" si="10">SUMIF($G24:$G101,"ADMKD",K24:K101)</f>
        <v>2</v>
      </c>
      <c r="L13" s="196">
        <f t="shared" si="10"/>
        <v>0</v>
      </c>
      <c r="M13" s="196">
        <f t="shared" si="10"/>
        <v>8</v>
      </c>
      <c r="N13" s="196">
        <f t="shared" si="10"/>
        <v>19</v>
      </c>
      <c r="O13" s="196">
        <f t="shared" si="10"/>
        <v>1</v>
      </c>
      <c r="P13" s="196">
        <f t="shared" si="10"/>
        <v>6</v>
      </c>
      <c r="Q13" s="196">
        <f t="shared" si="10"/>
        <v>124</v>
      </c>
      <c r="R13" s="196">
        <f t="shared" si="10"/>
        <v>53</v>
      </c>
      <c r="S13" s="196">
        <f t="shared" si="10"/>
        <v>43</v>
      </c>
      <c r="T13" s="196">
        <f t="shared" si="10"/>
        <v>79</v>
      </c>
      <c r="U13" s="196">
        <f t="shared" si="10"/>
        <v>143</v>
      </c>
      <c r="V13" s="196">
        <f t="shared" si="10"/>
        <v>189</v>
      </c>
      <c r="W13" s="196">
        <f t="shared" si="10"/>
        <v>250</v>
      </c>
      <c r="X13" s="196">
        <f t="shared" si="10"/>
        <v>93</v>
      </c>
      <c r="Y13" s="196">
        <f t="shared" si="10"/>
        <v>148</v>
      </c>
      <c r="Z13" s="196">
        <f t="shared" si="10"/>
        <v>170</v>
      </c>
      <c r="AA13" s="196">
        <f t="shared" si="10"/>
        <v>168</v>
      </c>
      <c r="AB13" s="196">
        <f t="shared" si="10"/>
        <v>151</v>
      </c>
      <c r="AC13" s="196">
        <f t="shared" si="10"/>
        <v>354</v>
      </c>
      <c r="AD13" s="196">
        <f t="shared" si="10"/>
        <v>262</v>
      </c>
      <c r="AE13" s="196">
        <f t="shared" si="10"/>
        <v>195</v>
      </c>
      <c r="AF13" s="196">
        <f t="shared" si="10"/>
        <v>248</v>
      </c>
      <c r="AG13" s="196">
        <f t="shared" si="10"/>
        <v>158</v>
      </c>
      <c r="AH13" s="196">
        <f t="shared" si="10"/>
        <v>80</v>
      </c>
      <c r="AI13" s="196">
        <f t="shared" si="10"/>
        <v>234</v>
      </c>
      <c r="AJ13" s="196">
        <f t="shared" si="10"/>
        <v>164</v>
      </c>
      <c r="AK13" s="196">
        <f t="shared" si="10"/>
        <v>76</v>
      </c>
      <c r="AL13" s="196">
        <f t="shared" si="10"/>
        <v>113</v>
      </c>
      <c r="AM13" s="196">
        <f t="shared" si="10"/>
        <v>118</v>
      </c>
      <c r="AN13" s="196">
        <f t="shared" si="10"/>
        <v>129</v>
      </c>
      <c r="AO13" s="196">
        <f t="shared" si="10"/>
        <v>154</v>
      </c>
      <c r="AP13" s="196">
        <f t="shared" si="10"/>
        <v>108</v>
      </c>
      <c r="AQ13" s="196">
        <f t="shared" si="10"/>
        <v>215</v>
      </c>
      <c r="AR13" s="196">
        <f t="shared" si="10"/>
        <v>124</v>
      </c>
      <c r="AS13" s="196">
        <f t="shared" si="10"/>
        <v>31</v>
      </c>
      <c r="AT13" s="196">
        <f t="shared" si="10"/>
        <v>113</v>
      </c>
      <c r="AU13" s="196">
        <f t="shared" si="10"/>
        <v>151</v>
      </c>
      <c r="AV13" s="196">
        <f t="shared" si="10"/>
        <v>375</v>
      </c>
      <c r="AW13" s="196">
        <f t="shared" si="10"/>
        <v>225</v>
      </c>
      <c r="AX13" s="196">
        <f t="shared" si="10"/>
        <v>269</v>
      </c>
      <c r="AY13" s="196">
        <f t="shared" si="10"/>
        <v>133</v>
      </c>
      <c r="AZ13" s="196">
        <f t="shared" si="10"/>
        <v>399</v>
      </c>
      <c r="BA13" s="196">
        <f t="shared" si="10"/>
        <v>290</v>
      </c>
      <c r="BB13" s="196">
        <f t="shared" si="10"/>
        <v>303</v>
      </c>
      <c r="BC13" s="196">
        <f t="shared" si="10"/>
        <v>248</v>
      </c>
      <c r="BD13" s="196">
        <f t="shared" si="10"/>
        <v>211</v>
      </c>
      <c r="BE13" s="196">
        <f t="shared" si="10"/>
        <v>253</v>
      </c>
      <c r="BF13" s="196">
        <f t="shared" si="10"/>
        <v>182</v>
      </c>
      <c r="BG13" s="196">
        <f t="shared" si="10"/>
        <v>283</v>
      </c>
      <c r="BH13" s="196">
        <f t="shared" si="10"/>
        <v>210</v>
      </c>
      <c r="BI13" s="196">
        <f t="shared" si="10"/>
        <v>180</v>
      </c>
      <c r="BJ13" s="196">
        <f t="shared" si="10"/>
        <v>195</v>
      </c>
      <c r="BK13" s="196">
        <f t="shared" si="10"/>
        <v>376</v>
      </c>
      <c r="BL13" s="196">
        <f t="shared" si="10"/>
        <v>345</v>
      </c>
      <c r="BM13" s="196">
        <f t="shared" si="10"/>
        <v>286</v>
      </c>
      <c r="BN13" s="196">
        <f t="shared" si="10"/>
        <v>256</v>
      </c>
      <c r="BO13" s="196">
        <f t="shared" si="10"/>
        <v>329</v>
      </c>
      <c r="BP13" s="196">
        <f t="shared" si="10"/>
        <v>218</v>
      </c>
      <c r="BQ13" s="196">
        <f t="shared" si="10"/>
        <v>191</v>
      </c>
      <c r="BR13" s="196">
        <f t="shared" si="10"/>
        <v>232</v>
      </c>
      <c r="BS13" s="196">
        <f t="shared" si="10"/>
        <v>292</v>
      </c>
      <c r="BT13" s="196">
        <f t="shared" si="10"/>
        <v>255</v>
      </c>
      <c r="BU13" s="196">
        <f t="shared" si="10"/>
        <v>275</v>
      </c>
      <c r="BV13" s="196">
        <f t="shared" si="10"/>
        <v>289</v>
      </c>
      <c r="BW13" s="196">
        <f t="shared" ref="BW13:CM13" si="11">SUMIF($G24:$G101,"ADMKD",BW24:BW101)</f>
        <v>504</v>
      </c>
      <c r="BX13" s="196">
        <f t="shared" si="11"/>
        <v>374</v>
      </c>
      <c r="BY13" s="196">
        <f t="shared" si="11"/>
        <v>248</v>
      </c>
      <c r="BZ13" s="196">
        <f t="shared" si="11"/>
        <v>286</v>
      </c>
      <c r="CA13" s="196">
        <f t="shared" si="11"/>
        <v>257</v>
      </c>
      <c r="CB13" s="196">
        <f t="shared" si="11"/>
        <v>187</v>
      </c>
      <c r="CC13" s="196">
        <f t="shared" si="11"/>
        <v>211</v>
      </c>
      <c r="CD13" s="196">
        <f t="shared" si="11"/>
        <v>557</v>
      </c>
      <c r="CE13" s="196">
        <f t="shared" si="11"/>
        <v>291</v>
      </c>
      <c r="CF13" s="196">
        <f t="shared" si="11"/>
        <v>280</v>
      </c>
      <c r="CG13" s="196">
        <f t="shared" si="11"/>
        <v>227</v>
      </c>
      <c r="CH13" s="196">
        <f t="shared" si="11"/>
        <v>297</v>
      </c>
      <c r="CI13" s="196">
        <f t="shared" si="11"/>
        <v>259</v>
      </c>
      <c r="CJ13" s="196">
        <f t="shared" si="11"/>
        <v>237</v>
      </c>
      <c r="CK13" s="196">
        <f t="shared" si="11"/>
        <v>261</v>
      </c>
      <c r="CL13" s="196">
        <f t="shared" si="11"/>
        <v>173</v>
      </c>
      <c r="CM13" s="196">
        <f t="shared" si="11"/>
        <v>224</v>
      </c>
    </row>
    <row r="14" spans="1:92" x14ac:dyDescent="0.2">
      <c r="B14" s="1" t="s">
        <v>247</v>
      </c>
      <c r="J14" s="196">
        <f>SUMIF($G24:$G101,"SWDD",J24:J101)</f>
        <v>0</v>
      </c>
      <c r="K14" s="196">
        <f t="shared" ref="K14:BV14" si="12">SUMIF($G24:$G101,"SWDD",K24:K101)</f>
        <v>0</v>
      </c>
      <c r="L14" s="196">
        <f t="shared" si="12"/>
        <v>0</v>
      </c>
      <c r="M14" s="196">
        <f t="shared" si="12"/>
        <v>0</v>
      </c>
      <c r="N14" s="196">
        <f t="shared" si="12"/>
        <v>0</v>
      </c>
      <c r="O14" s="196">
        <f t="shared" si="12"/>
        <v>0</v>
      </c>
      <c r="P14" s="196">
        <f t="shared" si="12"/>
        <v>0</v>
      </c>
      <c r="Q14" s="196">
        <f t="shared" si="12"/>
        <v>0</v>
      </c>
      <c r="R14" s="196">
        <f t="shared" si="12"/>
        <v>0</v>
      </c>
      <c r="S14" s="196">
        <f t="shared" si="12"/>
        <v>0</v>
      </c>
      <c r="T14" s="196">
        <f t="shared" si="12"/>
        <v>0</v>
      </c>
      <c r="U14" s="196">
        <f t="shared" si="12"/>
        <v>0</v>
      </c>
      <c r="V14" s="196">
        <f t="shared" si="12"/>
        <v>0</v>
      </c>
      <c r="W14" s="196">
        <f t="shared" si="12"/>
        <v>0</v>
      </c>
      <c r="X14" s="196">
        <f t="shared" si="12"/>
        <v>0</v>
      </c>
      <c r="Y14" s="196">
        <f t="shared" si="12"/>
        <v>0</v>
      </c>
      <c r="Z14" s="196">
        <f t="shared" si="12"/>
        <v>13</v>
      </c>
      <c r="AA14" s="196">
        <f t="shared" si="12"/>
        <v>1</v>
      </c>
      <c r="AB14" s="196">
        <f t="shared" si="12"/>
        <v>5</v>
      </c>
      <c r="AC14" s="196">
        <f t="shared" si="12"/>
        <v>0</v>
      </c>
      <c r="AD14" s="196">
        <f t="shared" si="12"/>
        <v>0</v>
      </c>
      <c r="AE14" s="196">
        <f t="shared" si="12"/>
        <v>23</v>
      </c>
      <c r="AF14" s="196">
        <f t="shared" si="12"/>
        <v>0</v>
      </c>
      <c r="AG14" s="196">
        <f t="shared" si="12"/>
        <v>2</v>
      </c>
      <c r="AH14" s="196">
        <f t="shared" si="12"/>
        <v>5</v>
      </c>
      <c r="AI14" s="196">
        <f t="shared" si="12"/>
        <v>0</v>
      </c>
      <c r="AJ14" s="196">
        <f t="shared" si="12"/>
        <v>0</v>
      </c>
      <c r="AK14" s="196">
        <f t="shared" si="12"/>
        <v>0</v>
      </c>
      <c r="AL14" s="196">
        <f t="shared" si="12"/>
        <v>0</v>
      </c>
      <c r="AM14" s="196">
        <f t="shared" si="12"/>
        <v>1</v>
      </c>
      <c r="AN14" s="196">
        <f t="shared" si="12"/>
        <v>0</v>
      </c>
      <c r="AO14" s="196">
        <f t="shared" si="12"/>
        <v>0</v>
      </c>
      <c r="AP14" s="196">
        <f t="shared" si="12"/>
        <v>0</v>
      </c>
      <c r="AQ14" s="196">
        <f t="shared" si="12"/>
        <v>10</v>
      </c>
      <c r="AR14" s="196">
        <f t="shared" si="12"/>
        <v>0</v>
      </c>
      <c r="AS14" s="196">
        <f t="shared" si="12"/>
        <v>0</v>
      </c>
      <c r="AT14" s="196">
        <f t="shared" si="12"/>
        <v>10</v>
      </c>
      <c r="AU14" s="196">
        <f t="shared" si="12"/>
        <v>16</v>
      </c>
      <c r="AV14" s="196">
        <f t="shared" si="12"/>
        <v>0</v>
      </c>
      <c r="AW14" s="196">
        <f t="shared" si="12"/>
        <v>1</v>
      </c>
      <c r="AX14" s="196">
        <f t="shared" si="12"/>
        <v>13</v>
      </c>
      <c r="AY14" s="196">
        <f t="shared" si="12"/>
        <v>2</v>
      </c>
      <c r="AZ14" s="196">
        <f t="shared" si="12"/>
        <v>2</v>
      </c>
      <c r="BA14" s="196">
        <f t="shared" si="12"/>
        <v>3</v>
      </c>
      <c r="BB14" s="196">
        <f t="shared" si="12"/>
        <v>1</v>
      </c>
      <c r="BC14" s="196">
        <f t="shared" si="12"/>
        <v>4</v>
      </c>
      <c r="BD14" s="196">
        <f t="shared" si="12"/>
        <v>11</v>
      </c>
      <c r="BE14" s="196">
        <f t="shared" si="12"/>
        <v>11</v>
      </c>
      <c r="BF14" s="196">
        <f t="shared" si="12"/>
        <v>6</v>
      </c>
      <c r="BG14" s="196">
        <f t="shared" si="12"/>
        <v>4</v>
      </c>
      <c r="BH14" s="196">
        <f t="shared" si="12"/>
        <v>4</v>
      </c>
      <c r="BI14" s="196">
        <f t="shared" si="12"/>
        <v>4</v>
      </c>
      <c r="BJ14" s="196">
        <f t="shared" si="12"/>
        <v>5</v>
      </c>
      <c r="BK14" s="196">
        <f t="shared" si="12"/>
        <v>8</v>
      </c>
      <c r="BL14" s="196">
        <f t="shared" si="12"/>
        <v>12</v>
      </c>
      <c r="BM14" s="196">
        <f t="shared" si="12"/>
        <v>1</v>
      </c>
      <c r="BN14" s="196">
        <f t="shared" si="12"/>
        <v>5</v>
      </c>
      <c r="BO14" s="196">
        <f t="shared" si="12"/>
        <v>6</v>
      </c>
      <c r="BP14" s="196">
        <f t="shared" si="12"/>
        <v>6</v>
      </c>
      <c r="BQ14" s="196">
        <f t="shared" si="12"/>
        <v>5</v>
      </c>
      <c r="BR14" s="196">
        <f t="shared" si="12"/>
        <v>11</v>
      </c>
      <c r="BS14" s="196">
        <f t="shared" si="12"/>
        <v>11</v>
      </c>
      <c r="BT14" s="196">
        <f t="shared" si="12"/>
        <v>30</v>
      </c>
      <c r="BU14" s="196">
        <f t="shared" si="12"/>
        <v>7</v>
      </c>
      <c r="BV14" s="196">
        <f t="shared" si="12"/>
        <v>8</v>
      </c>
      <c r="BW14" s="196">
        <f t="shared" ref="BW14:CM14" si="13">SUMIF($G24:$G101,"SWDD",BW24:BW101)</f>
        <v>20</v>
      </c>
      <c r="BX14" s="196">
        <f t="shared" si="13"/>
        <v>20</v>
      </c>
      <c r="BY14" s="196">
        <f t="shared" si="13"/>
        <v>11</v>
      </c>
      <c r="BZ14" s="196">
        <f t="shared" si="13"/>
        <v>14</v>
      </c>
      <c r="CA14" s="196">
        <f t="shared" si="13"/>
        <v>26</v>
      </c>
      <c r="CB14" s="196">
        <f t="shared" si="13"/>
        <v>13</v>
      </c>
      <c r="CC14" s="196">
        <f t="shared" si="13"/>
        <v>23</v>
      </c>
      <c r="CD14" s="196">
        <f t="shared" si="13"/>
        <v>2</v>
      </c>
      <c r="CE14" s="196">
        <f t="shared" si="13"/>
        <v>1</v>
      </c>
      <c r="CF14" s="196">
        <f t="shared" si="13"/>
        <v>1</v>
      </c>
      <c r="CG14" s="196">
        <f t="shared" si="13"/>
        <v>0</v>
      </c>
      <c r="CH14" s="196">
        <f t="shared" si="13"/>
        <v>4</v>
      </c>
      <c r="CI14" s="196">
        <f t="shared" si="13"/>
        <v>2</v>
      </c>
      <c r="CJ14" s="196">
        <f t="shared" si="13"/>
        <v>0</v>
      </c>
      <c r="CK14" s="196">
        <f t="shared" si="13"/>
        <v>0</v>
      </c>
      <c r="CL14" s="196">
        <f t="shared" si="13"/>
        <v>0</v>
      </c>
      <c r="CM14" s="196">
        <f t="shared" si="13"/>
        <v>5</v>
      </c>
    </row>
    <row r="15" spans="1:92" x14ac:dyDescent="0.2">
      <c r="B15" s="1" t="s">
        <v>248</v>
      </c>
      <c r="J15" s="196">
        <f>SUMIF($G24:$G101,"SDD",J24:J101)</f>
        <v>0</v>
      </c>
      <c r="K15" s="196">
        <f t="shared" ref="K15:BV15" si="14">SUMIF($G24:$G101,"SDD",K24:K101)</f>
        <v>0</v>
      </c>
      <c r="L15" s="196">
        <f t="shared" si="14"/>
        <v>0</v>
      </c>
      <c r="M15" s="196">
        <f t="shared" si="14"/>
        <v>0</v>
      </c>
      <c r="N15" s="196">
        <f t="shared" si="14"/>
        <v>0</v>
      </c>
      <c r="O15" s="196">
        <f t="shared" si="14"/>
        <v>0</v>
      </c>
      <c r="P15" s="196">
        <f t="shared" si="14"/>
        <v>0</v>
      </c>
      <c r="Q15" s="196">
        <f t="shared" si="14"/>
        <v>0</v>
      </c>
      <c r="R15" s="196">
        <f t="shared" si="14"/>
        <v>0</v>
      </c>
      <c r="S15" s="196">
        <f t="shared" si="14"/>
        <v>0</v>
      </c>
      <c r="T15" s="196">
        <f t="shared" si="14"/>
        <v>0</v>
      </c>
      <c r="U15" s="196">
        <f t="shared" si="14"/>
        <v>0</v>
      </c>
      <c r="V15" s="196">
        <f t="shared" si="14"/>
        <v>0</v>
      </c>
      <c r="W15" s="196">
        <f t="shared" si="14"/>
        <v>0</v>
      </c>
      <c r="X15" s="196">
        <f t="shared" si="14"/>
        <v>0</v>
      </c>
      <c r="Y15" s="196">
        <f t="shared" si="14"/>
        <v>0</v>
      </c>
      <c r="Z15" s="196">
        <f t="shared" si="14"/>
        <v>0</v>
      </c>
      <c r="AA15" s="196">
        <f t="shared" si="14"/>
        <v>0</v>
      </c>
      <c r="AB15" s="196">
        <f t="shared" si="14"/>
        <v>0</v>
      </c>
      <c r="AC15" s="196">
        <f t="shared" si="14"/>
        <v>0</v>
      </c>
      <c r="AD15" s="196">
        <f t="shared" si="14"/>
        <v>2</v>
      </c>
      <c r="AE15" s="196">
        <f t="shared" si="14"/>
        <v>0</v>
      </c>
      <c r="AF15" s="196">
        <f t="shared" si="14"/>
        <v>2</v>
      </c>
      <c r="AG15" s="196">
        <f t="shared" si="14"/>
        <v>0</v>
      </c>
      <c r="AH15" s="196">
        <f t="shared" si="14"/>
        <v>0</v>
      </c>
      <c r="AI15" s="196">
        <f t="shared" si="14"/>
        <v>1</v>
      </c>
      <c r="AJ15" s="196">
        <f t="shared" si="14"/>
        <v>0</v>
      </c>
      <c r="AK15" s="196">
        <f t="shared" si="14"/>
        <v>1</v>
      </c>
      <c r="AL15" s="196">
        <f t="shared" si="14"/>
        <v>0</v>
      </c>
      <c r="AM15" s="196">
        <f t="shared" si="14"/>
        <v>3</v>
      </c>
      <c r="AN15" s="196">
        <f t="shared" si="14"/>
        <v>1</v>
      </c>
      <c r="AO15" s="196">
        <f t="shared" si="14"/>
        <v>4</v>
      </c>
      <c r="AP15" s="196">
        <f t="shared" si="14"/>
        <v>0</v>
      </c>
      <c r="AQ15" s="196">
        <f t="shared" si="14"/>
        <v>7</v>
      </c>
      <c r="AR15" s="196">
        <f t="shared" si="14"/>
        <v>2</v>
      </c>
      <c r="AS15" s="196">
        <f t="shared" si="14"/>
        <v>2</v>
      </c>
      <c r="AT15" s="196">
        <f t="shared" si="14"/>
        <v>1</v>
      </c>
      <c r="AU15" s="196">
        <f t="shared" si="14"/>
        <v>0</v>
      </c>
      <c r="AV15" s="196">
        <f t="shared" si="14"/>
        <v>2</v>
      </c>
      <c r="AW15" s="196">
        <f t="shared" si="14"/>
        <v>2</v>
      </c>
      <c r="AX15" s="196">
        <f t="shared" si="14"/>
        <v>1</v>
      </c>
      <c r="AY15" s="196">
        <f t="shared" si="14"/>
        <v>1</v>
      </c>
      <c r="AZ15" s="196">
        <f t="shared" si="14"/>
        <v>0</v>
      </c>
      <c r="BA15" s="196">
        <f t="shared" si="14"/>
        <v>2</v>
      </c>
      <c r="BB15" s="196">
        <f t="shared" si="14"/>
        <v>3</v>
      </c>
      <c r="BC15" s="196">
        <f t="shared" si="14"/>
        <v>11</v>
      </c>
      <c r="BD15" s="196">
        <f t="shared" si="14"/>
        <v>0</v>
      </c>
      <c r="BE15" s="196">
        <f t="shared" si="14"/>
        <v>1</v>
      </c>
      <c r="BF15" s="196">
        <f t="shared" si="14"/>
        <v>0</v>
      </c>
      <c r="BG15" s="196">
        <f t="shared" si="14"/>
        <v>0</v>
      </c>
      <c r="BH15" s="196">
        <f t="shared" si="14"/>
        <v>0</v>
      </c>
      <c r="BI15" s="196">
        <f t="shared" si="14"/>
        <v>2</v>
      </c>
      <c r="BJ15" s="196">
        <f t="shared" si="14"/>
        <v>4</v>
      </c>
      <c r="BK15" s="196">
        <f t="shared" si="14"/>
        <v>7</v>
      </c>
      <c r="BL15" s="196">
        <f t="shared" si="14"/>
        <v>8</v>
      </c>
      <c r="BM15" s="196">
        <f t="shared" si="14"/>
        <v>4</v>
      </c>
      <c r="BN15" s="196">
        <f t="shared" si="14"/>
        <v>7</v>
      </c>
      <c r="BO15" s="196">
        <f t="shared" si="14"/>
        <v>0</v>
      </c>
      <c r="BP15" s="196">
        <f t="shared" si="14"/>
        <v>4</v>
      </c>
      <c r="BQ15" s="196">
        <f t="shared" si="14"/>
        <v>8</v>
      </c>
      <c r="BR15" s="196">
        <f t="shared" si="14"/>
        <v>0</v>
      </c>
      <c r="BS15" s="196">
        <f t="shared" si="14"/>
        <v>14</v>
      </c>
      <c r="BT15" s="196">
        <f t="shared" si="14"/>
        <v>28</v>
      </c>
      <c r="BU15" s="196">
        <f t="shared" si="14"/>
        <v>56</v>
      </c>
      <c r="BV15" s="196">
        <f t="shared" si="14"/>
        <v>74</v>
      </c>
      <c r="BW15" s="196">
        <f t="shared" ref="BW15:CM15" si="15">SUMIF($G24:$G101,"SDD",BW24:BW101)</f>
        <v>25</v>
      </c>
      <c r="BX15" s="196">
        <f t="shared" si="15"/>
        <v>48</v>
      </c>
      <c r="BY15" s="196">
        <f t="shared" si="15"/>
        <v>19</v>
      </c>
      <c r="BZ15" s="196">
        <f t="shared" si="15"/>
        <v>131</v>
      </c>
      <c r="CA15" s="196">
        <f t="shared" si="15"/>
        <v>104</v>
      </c>
      <c r="CB15" s="196">
        <f t="shared" si="15"/>
        <v>78</v>
      </c>
      <c r="CC15" s="196">
        <f t="shared" si="15"/>
        <v>41</v>
      </c>
      <c r="CD15" s="196">
        <f t="shared" si="15"/>
        <v>56</v>
      </c>
      <c r="CE15" s="196">
        <f t="shared" si="15"/>
        <v>17</v>
      </c>
      <c r="CF15" s="196">
        <f t="shared" si="15"/>
        <v>104</v>
      </c>
      <c r="CG15" s="196">
        <f t="shared" si="15"/>
        <v>22</v>
      </c>
      <c r="CH15" s="196">
        <f t="shared" si="15"/>
        <v>11</v>
      </c>
      <c r="CI15" s="196">
        <f t="shared" si="15"/>
        <v>60</v>
      </c>
      <c r="CJ15" s="196">
        <f t="shared" si="15"/>
        <v>84</v>
      </c>
      <c r="CK15" s="196">
        <f t="shared" si="15"/>
        <v>130</v>
      </c>
      <c r="CL15" s="196">
        <f t="shared" si="15"/>
        <v>41</v>
      </c>
      <c r="CM15" s="196">
        <f t="shared" si="15"/>
        <v>9</v>
      </c>
    </row>
    <row r="16" spans="1:92" x14ac:dyDescent="0.2"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  <c r="W16" s="196"/>
      <c r="X16" s="196"/>
      <c r="Y16" s="196"/>
      <c r="Z16" s="196"/>
      <c r="AA16" s="196"/>
      <c r="AB16" s="196"/>
      <c r="AC16" s="196"/>
      <c r="AD16" s="196"/>
      <c r="AE16" s="196"/>
      <c r="AF16" s="196"/>
      <c r="AG16" s="196"/>
      <c r="AH16" s="196"/>
      <c r="AI16" s="196"/>
      <c r="AJ16" s="196"/>
      <c r="AK16" s="196"/>
      <c r="AL16" s="196"/>
      <c r="AM16" s="196"/>
      <c r="AN16" s="196"/>
      <c r="AO16" s="196"/>
      <c r="AP16" s="196"/>
      <c r="AQ16" s="196"/>
      <c r="AR16" s="196"/>
      <c r="AS16" s="196"/>
      <c r="AT16" s="196"/>
      <c r="AU16" s="196"/>
      <c r="AV16" s="196"/>
      <c r="AW16" s="196"/>
      <c r="AX16" s="196"/>
      <c r="AY16" s="196"/>
      <c r="AZ16" s="196"/>
      <c r="BA16" s="196"/>
      <c r="BB16" s="196"/>
      <c r="BC16" s="196"/>
      <c r="BD16" s="196"/>
      <c r="BE16" s="196"/>
      <c r="BF16" s="196"/>
      <c r="BG16" s="196"/>
      <c r="BH16" s="196"/>
      <c r="BI16" s="196"/>
      <c r="BJ16" s="196"/>
      <c r="BK16" s="196"/>
      <c r="BL16" s="196"/>
      <c r="BM16" s="196"/>
      <c r="BN16" s="196"/>
      <c r="BO16" s="196"/>
      <c r="BP16" s="196"/>
      <c r="BQ16" s="196"/>
      <c r="BR16" s="196"/>
      <c r="BS16" s="196"/>
      <c r="BT16" s="196"/>
      <c r="BU16" s="196"/>
      <c r="BV16" s="196"/>
      <c r="BW16" s="196"/>
      <c r="BX16" s="196"/>
      <c r="BY16" s="196"/>
      <c r="BZ16" s="196"/>
      <c r="CA16" s="196"/>
      <c r="CB16" s="196"/>
      <c r="CC16" s="196"/>
      <c r="CD16" s="196"/>
      <c r="CE16" s="196"/>
      <c r="CF16" s="196"/>
      <c r="CG16" s="196"/>
      <c r="CH16" s="196"/>
      <c r="CI16" s="196"/>
      <c r="CJ16" s="196"/>
      <c r="CK16" s="196"/>
      <c r="CL16" s="196"/>
      <c r="CM16" s="196"/>
    </row>
    <row r="17" spans="1:92" x14ac:dyDescent="0.2">
      <c r="B17" s="1" t="s">
        <v>249</v>
      </c>
      <c r="J17" s="196">
        <f>SUMIF($D24:$D101,"Special",J24:J101)</f>
        <v>2</v>
      </c>
      <c r="K17" s="196">
        <f t="shared" ref="K17:BV17" si="16">SUMIF($D24:$D101,"Special",K24:K101)</f>
        <v>2</v>
      </c>
      <c r="L17" s="196">
        <f t="shared" si="16"/>
        <v>0</v>
      </c>
      <c r="M17" s="196">
        <f t="shared" si="16"/>
        <v>8</v>
      </c>
      <c r="N17" s="196">
        <f t="shared" si="16"/>
        <v>19</v>
      </c>
      <c r="O17" s="196">
        <f t="shared" si="16"/>
        <v>1</v>
      </c>
      <c r="P17" s="196">
        <f t="shared" si="16"/>
        <v>4</v>
      </c>
      <c r="Q17" s="196">
        <f t="shared" si="16"/>
        <v>121</v>
      </c>
      <c r="R17" s="196">
        <f t="shared" si="16"/>
        <v>53</v>
      </c>
      <c r="S17" s="196">
        <f t="shared" si="16"/>
        <v>41</v>
      </c>
      <c r="T17" s="196">
        <f t="shared" si="16"/>
        <v>70</v>
      </c>
      <c r="U17" s="196">
        <f t="shared" si="16"/>
        <v>132</v>
      </c>
      <c r="V17" s="196">
        <f t="shared" si="16"/>
        <v>176</v>
      </c>
      <c r="W17" s="196">
        <f t="shared" si="16"/>
        <v>242</v>
      </c>
      <c r="X17" s="196">
        <f t="shared" si="16"/>
        <v>83</v>
      </c>
      <c r="Y17" s="196">
        <f t="shared" si="16"/>
        <v>119</v>
      </c>
      <c r="Z17" s="196">
        <f t="shared" si="16"/>
        <v>151</v>
      </c>
      <c r="AA17" s="196">
        <f t="shared" si="16"/>
        <v>136</v>
      </c>
      <c r="AB17" s="196">
        <f t="shared" si="16"/>
        <v>109</v>
      </c>
      <c r="AC17" s="196">
        <f t="shared" si="16"/>
        <v>323</v>
      </c>
      <c r="AD17" s="196">
        <f t="shared" si="16"/>
        <v>211</v>
      </c>
      <c r="AE17" s="196">
        <f t="shared" si="16"/>
        <v>156</v>
      </c>
      <c r="AF17" s="196">
        <f t="shared" si="16"/>
        <v>218</v>
      </c>
      <c r="AG17" s="196">
        <f t="shared" si="16"/>
        <v>135</v>
      </c>
      <c r="AH17" s="196">
        <f t="shared" si="16"/>
        <v>34</v>
      </c>
      <c r="AI17" s="196">
        <f t="shared" si="16"/>
        <v>162</v>
      </c>
      <c r="AJ17" s="196">
        <f t="shared" si="16"/>
        <v>95</v>
      </c>
      <c r="AK17" s="196">
        <f t="shared" si="16"/>
        <v>34</v>
      </c>
      <c r="AL17" s="196">
        <f t="shared" si="16"/>
        <v>64</v>
      </c>
      <c r="AM17" s="196">
        <f t="shared" si="16"/>
        <v>38</v>
      </c>
      <c r="AN17" s="196">
        <f t="shared" si="16"/>
        <v>43</v>
      </c>
      <c r="AO17" s="196">
        <f t="shared" si="16"/>
        <v>50</v>
      </c>
      <c r="AP17" s="196">
        <f t="shared" si="16"/>
        <v>59</v>
      </c>
      <c r="AQ17" s="196">
        <f t="shared" si="16"/>
        <v>133</v>
      </c>
      <c r="AR17" s="196">
        <f t="shared" si="16"/>
        <v>53</v>
      </c>
      <c r="AS17" s="196">
        <f t="shared" si="16"/>
        <v>2</v>
      </c>
      <c r="AT17" s="196">
        <f t="shared" si="16"/>
        <v>23</v>
      </c>
      <c r="AU17" s="196">
        <f t="shared" si="16"/>
        <v>113</v>
      </c>
      <c r="AV17" s="196">
        <f t="shared" si="16"/>
        <v>263</v>
      </c>
      <c r="AW17" s="196">
        <f t="shared" si="16"/>
        <v>159</v>
      </c>
      <c r="AX17" s="196">
        <f t="shared" si="16"/>
        <v>227</v>
      </c>
      <c r="AY17" s="196">
        <f t="shared" si="16"/>
        <v>84</v>
      </c>
      <c r="AZ17" s="196">
        <f t="shared" si="16"/>
        <v>283</v>
      </c>
      <c r="BA17" s="196">
        <f t="shared" si="16"/>
        <v>186</v>
      </c>
      <c r="BB17" s="196">
        <f t="shared" si="16"/>
        <v>274</v>
      </c>
      <c r="BC17" s="196">
        <f t="shared" si="16"/>
        <v>194</v>
      </c>
      <c r="BD17" s="196">
        <f t="shared" si="16"/>
        <v>187</v>
      </c>
      <c r="BE17" s="196">
        <f t="shared" si="16"/>
        <v>171</v>
      </c>
      <c r="BF17" s="196">
        <f t="shared" si="16"/>
        <v>124</v>
      </c>
      <c r="BG17" s="196">
        <f t="shared" si="16"/>
        <v>206</v>
      </c>
      <c r="BH17" s="196">
        <f t="shared" si="16"/>
        <v>150</v>
      </c>
      <c r="BI17" s="196">
        <f t="shared" si="16"/>
        <v>129</v>
      </c>
      <c r="BJ17" s="196">
        <f t="shared" si="16"/>
        <v>133</v>
      </c>
      <c r="BK17" s="196">
        <f t="shared" si="16"/>
        <v>245</v>
      </c>
      <c r="BL17" s="196">
        <f t="shared" si="16"/>
        <v>261</v>
      </c>
      <c r="BM17" s="196">
        <f t="shared" si="16"/>
        <v>267</v>
      </c>
      <c r="BN17" s="196">
        <f t="shared" si="16"/>
        <v>222</v>
      </c>
      <c r="BO17" s="196">
        <f t="shared" si="16"/>
        <v>112</v>
      </c>
      <c r="BP17" s="196">
        <f t="shared" si="16"/>
        <v>163</v>
      </c>
      <c r="BQ17" s="196">
        <f t="shared" si="16"/>
        <v>168</v>
      </c>
      <c r="BR17" s="196">
        <f t="shared" si="16"/>
        <v>185</v>
      </c>
      <c r="BS17" s="196">
        <f t="shared" si="16"/>
        <v>179</v>
      </c>
      <c r="BT17" s="196">
        <f t="shared" si="16"/>
        <v>180</v>
      </c>
      <c r="BU17" s="196">
        <f t="shared" si="16"/>
        <v>196</v>
      </c>
      <c r="BV17" s="196">
        <f t="shared" si="16"/>
        <v>208</v>
      </c>
      <c r="BW17" s="196">
        <f t="shared" ref="BW17:CM17" si="17">SUMIF($D24:$D101,"Special",BW24:BW101)</f>
        <v>250</v>
      </c>
      <c r="BX17" s="196">
        <f t="shared" si="17"/>
        <v>311</v>
      </c>
      <c r="BY17" s="196">
        <f t="shared" si="17"/>
        <v>172</v>
      </c>
      <c r="BZ17" s="196">
        <f t="shared" si="17"/>
        <v>164</v>
      </c>
      <c r="CA17" s="196">
        <f t="shared" si="17"/>
        <v>150</v>
      </c>
      <c r="CB17" s="196">
        <f t="shared" si="17"/>
        <v>140</v>
      </c>
      <c r="CC17" s="196">
        <f t="shared" si="17"/>
        <v>186</v>
      </c>
      <c r="CD17" s="196">
        <f t="shared" si="17"/>
        <v>254</v>
      </c>
      <c r="CE17" s="196">
        <f t="shared" si="17"/>
        <v>168</v>
      </c>
      <c r="CF17" s="196">
        <f t="shared" si="17"/>
        <v>152</v>
      </c>
      <c r="CG17" s="196">
        <f t="shared" si="17"/>
        <v>152</v>
      </c>
      <c r="CH17" s="196">
        <f t="shared" si="17"/>
        <v>189</v>
      </c>
      <c r="CI17" s="196">
        <f t="shared" si="17"/>
        <v>153</v>
      </c>
      <c r="CJ17" s="196">
        <f t="shared" si="17"/>
        <v>126</v>
      </c>
      <c r="CK17" s="196">
        <f t="shared" si="17"/>
        <v>177</v>
      </c>
      <c r="CL17" s="196">
        <f t="shared" si="17"/>
        <v>132</v>
      </c>
      <c r="CM17" s="196">
        <f t="shared" si="17"/>
        <v>153</v>
      </c>
    </row>
    <row r="18" spans="1:92" x14ac:dyDescent="0.2">
      <c r="B18" s="1" t="s">
        <v>250</v>
      </c>
      <c r="J18" s="196">
        <f>SUMIF($D24:$D101,"Renesas",J24:J101)</f>
        <v>0</v>
      </c>
      <c r="K18" s="196">
        <f t="shared" ref="K18:BV18" si="18">SUMIF($D24:$D101,"Renesas",K24:K101)</f>
        <v>10</v>
      </c>
      <c r="L18" s="196">
        <f t="shared" si="18"/>
        <v>2</v>
      </c>
      <c r="M18" s="196">
        <f t="shared" si="18"/>
        <v>7</v>
      </c>
      <c r="N18" s="196">
        <f t="shared" si="18"/>
        <v>10</v>
      </c>
      <c r="O18" s="196">
        <f t="shared" si="18"/>
        <v>9</v>
      </c>
      <c r="P18" s="196">
        <f t="shared" si="18"/>
        <v>0</v>
      </c>
      <c r="Q18" s="196">
        <f t="shared" si="18"/>
        <v>3</v>
      </c>
      <c r="R18" s="196">
        <f t="shared" si="18"/>
        <v>4</v>
      </c>
      <c r="S18" s="196">
        <f t="shared" si="18"/>
        <v>6</v>
      </c>
      <c r="T18" s="196">
        <f t="shared" si="18"/>
        <v>5</v>
      </c>
      <c r="U18" s="196">
        <f t="shared" si="18"/>
        <v>23</v>
      </c>
      <c r="V18" s="196">
        <f t="shared" si="18"/>
        <v>9</v>
      </c>
      <c r="W18" s="196">
        <f t="shared" si="18"/>
        <v>7</v>
      </c>
      <c r="X18" s="196">
        <f t="shared" si="18"/>
        <v>9</v>
      </c>
      <c r="Y18" s="196">
        <f t="shared" si="18"/>
        <v>10</v>
      </c>
      <c r="Z18" s="196">
        <f t="shared" si="18"/>
        <v>25</v>
      </c>
      <c r="AA18" s="196">
        <f t="shared" si="18"/>
        <v>25</v>
      </c>
      <c r="AB18" s="196">
        <f t="shared" si="18"/>
        <v>39</v>
      </c>
      <c r="AC18" s="196">
        <f t="shared" si="18"/>
        <v>28</v>
      </c>
      <c r="AD18" s="196">
        <f t="shared" si="18"/>
        <v>56</v>
      </c>
      <c r="AE18" s="196">
        <f t="shared" si="18"/>
        <v>62</v>
      </c>
      <c r="AF18" s="196">
        <f t="shared" si="18"/>
        <v>34</v>
      </c>
      <c r="AG18" s="196">
        <f t="shared" si="18"/>
        <v>24</v>
      </c>
      <c r="AH18" s="196">
        <f t="shared" si="18"/>
        <v>50</v>
      </c>
      <c r="AI18" s="196">
        <f t="shared" si="18"/>
        <v>62</v>
      </c>
      <c r="AJ18" s="196">
        <f t="shared" si="18"/>
        <v>51</v>
      </c>
      <c r="AK18" s="196">
        <f t="shared" si="18"/>
        <v>37</v>
      </c>
      <c r="AL18" s="196">
        <f t="shared" si="18"/>
        <v>42</v>
      </c>
      <c r="AM18" s="196">
        <f t="shared" si="18"/>
        <v>82</v>
      </c>
      <c r="AN18" s="196">
        <f t="shared" si="18"/>
        <v>74</v>
      </c>
      <c r="AO18" s="196">
        <f t="shared" si="18"/>
        <v>107</v>
      </c>
      <c r="AP18" s="196">
        <f t="shared" si="18"/>
        <v>43</v>
      </c>
      <c r="AQ18" s="196">
        <f t="shared" si="18"/>
        <v>88</v>
      </c>
      <c r="AR18" s="196">
        <f t="shared" si="18"/>
        <v>70</v>
      </c>
      <c r="AS18" s="196">
        <f t="shared" si="18"/>
        <v>30</v>
      </c>
      <c r="AT18" s="196">
        <f t="shared" si="18"/>
        <v>71</v>
      </c>
      <c r="AU18" s="196">
        <f t="shared" si="18"/>
        <v>44</v>
      </c>
      <c r="AV18" s="196">
        <f t="shared" si="18"/>
        <v>103</v>
      </c>
      <c r="AW18" s="196">
        <f t="shared" si="18"/>
        <v>58</v>
      </c>
      <c r="AX18" s="196">
        <f t="shared" si="18"/>
        <v>55</v>
      </c>
      <c r="AY18" s="196">
        <f t="shared" si="18"/>
        <v>55</v>
      </c>
      <c r="AZ18" s="196">
        <f t="shared" si="18"/>
        <v>112</v>
      </c>
      <c r="BA18" s="196">
        <f t="shared" si="18"/>
        <v>108</v>
      </c>
      <c r="BB18" s="196">
        <f t="shared" si="18"/>
        <v>33</v>
      </c>
      <c r="BC18" s="196">
        <f t="shared" si="18"/>
        <v>67</v>
      </c>
      <c r="BD18" s="196">
        <f t="shared" si="18"/>
        <v>35</v>
      </c>
      <c r="BE18" s="196">
        <f t="shared" si="18"/>
        <v>101</v>
      </c>
      <c r="BF18" s="196">
        <f t="shared" si="18"/>
        <v>64</v>
      </c>
      <c r="BG18" s="196">
        <f t="shared" si="18"/>
        <v>80</v>
      </c>
      <c r="BH18" s="196">
        <f t="shared" si="18"/>
        <v>66</v>
      </c>
      <c r="BI18" s="196">
        <f t="shared" si="18"/>
        <v>53</v>
      </c>
      <c r="BJ18" s="196">
        <f t="shared" si="18"/>
        <v>76</v>
      </c>
      <c r="BK18" s="196">
        <f t="shared" si="18"/>
        <v>152</v>
      </c>
      <c r="BL18" s="196">
        <f t="shared" si="18"/>
        <v>106</v>
      </c>
      <c r="BM18" s="196">
        <f t="shared" si="18"/>
        <v>26</v>
      </c>
      <c r="BN18" s="196">
        <f t="shared" si="18"/>
        <v>50</v>
      </c>
      <c r="BO18" s="196">
        <f t="shared" si="18"/>
        <v>233</v>
      </c>
      <c r="BP18" s="196">
        <f t="shared" si="18"/>
        <v>78</v>
      </c>
      <c r="BQ18" s="196">
        <f t="shared" si="18"/>
        <v>51</v>
      </c>
      <c r="BR18" s="196">
        <f t="shared" si="18"/>
        <v>82</v>
      </c>
      <c r="BS18" s="196">
        <f t="shared" si="18"/>
        <v>152</v>
      </c>
      <c r="BT18" s="196">
        <f t="shared" si="18"/>
        <v>142</v>
      </c>
      <c r="BU18" s="196">
        <f t="shared" si="18"/>
        <v>149</v>
      </c>
      <c r="BV18" s="196">
        <f t="shared" si="18"/>
        <v>166</v>
      </c>
      <c r="BW18" s="196">
        <f t="shared" ref="BW18:CM18" si="19">SUMIF($D24:$D101,"Renesas",BW24:BW101)</f>
        <v>308</v>
      </c>
      <c r="BX18" s="196">
        <f t="shared" si="19"/>
        <v>136</v>
      </c>
      <c r="BY18" s="196">
        <f t="shared" si="19"/>
        <v>125</v>
      </c>
      <c r="BZ18" s="196">
        <f t="shared" si="19"/>
        <v>287</v>
      </c>
      <c r="CA18" s="196">
        <f t="shared" si="19"/>
        <v>247</v>
      </c>
      <c r="CB18" s="196">
        <f t="shared" si="19"/>
        <v>144</v>
      </c>
      <c r="CC18" s="196">
        <f t="shared" si="19"/>
        <v>94</v>
      </c>
      <c r="CD18" s="196">
        <f t="shared" si="19"/>
        <v>387</v>
      </c>
      <c r="CE18" s="196">
        <f t="shared" si="19"/>
        <v>143</v>
      </c>
      <c r="CF18" s="196">
        <f t="shared" si="19"/>
        <v>232</v>
      </c>
      <c r="CG18" s="196">
        <f t="shared" si="19"/>
        <v>95</v>
      </c>
      <c r="CH18" s="196">
        <f t="shared" si="19"/>
        <v>126</v>
      </c>
      <c r="CI18" s="196">
        <f t="shared" si="19"/>
        <v>169</v>
      </c>
      <c r="CJ18" s="196">
        <f t="shared" si="19"/>
        <v>197</v>
      </c>
      <c r="CK18" s="196">
        <f t="shared" si="19"/>
        <v>224</v>
      </c>
      <c r="CL18" s="196">
        <f t="shared" si="19"/>
        <v>90</v>
      </c>
      <c r="CM18" s="196">
        <f t="shared" si="19"/>
        <v>99</v>
      </c>
      <c r="CN18" s="196" t="s">
        <v>252</v>
      </c>
    </row>
    <row r="19" spans="1:92" x14ac:dyDescent="0.2">
      <c r="B19" s="1" t="s">
        <v>251</v>
      </c>
      <c r="J19" s="196">
        <f>SUMIF($D24:$D101,"OS",J24:J101)</f>
        <v>0</v>
      </c>
      <c r="K19" s="196">
        <f t="shared" ref="K19:BV19" si="20">SUMIF($D24:$D101,"OS",K24:K101)</f>
        <v>0</v>
      </c>
      <c r="L19" s="196">
        <f t="shared" si="20"/>
        <v>0</v>
      </c>
      <c r="M19" s="196">
        <f t="shared" si="20"/>
        <v>0</v>
      </c>
      <c r="N19" s="196">
        <f t="shared" si="20"/>
        <v>0</v>
      </c>
      <c r="O19" s="196">
        <f t="shared" si="20"/>
        <v>0</v>
      </c>
      <c r="P19" s="196">
        <f t="shared" si="20"/>
        <v>2</v>
      </c>
      <c r="Q19" s="196">
        <f t="shared" si="20"/>
        <v>2</v>
      </c>
      <c r="R19" s="196">
        <f t="shared" si="20"/>
        <v>0</v>
      </c>
      <c r="S19" s="196">
        <f t="shared" si="20"/>
        <v>1</v>
      </c>
      <c r="T19" s="196">
        <f t="shared" si="20"/>
        <v>7</v>
      </c>
      <c r="U19" s="196">
        <f t="shared" si="20"/>
        <v>3</v>
      </c>
      <c r="V19" s="196">
        <f t="shared" si="20"/>
        <v>8</v>
      </c>
      <c r="W19" s="196">
        <f t="shared" si="20"/>
        <v>1</v>
      </c>
      <c r="X19" s="196">
        <f t="shared" si="20"/>
        <v>1</v>
      </c>
      <c r="Y19" s="196">
        <f t="shared" si="20"/>
        <v>19</v>
      </c>
      <c r="Z19" s="196">
        <f t="shared" si="20"/>
        <v>7</v>
      </c>
      <c r="AA19" s="196">
        <f t="shared" si="20"/>
        <v>8</v>
      </c>
      <c r="AB19" s="196">
        <f t="shared" si="20"/>
        <v>12</v>
      </c>
      <c r="AC19" s="196">
        <f t="shared" si="20"/>
        <v>3</v>
      </c>
      <c r="AD19" s="196">
        <f t="shared" si="20"/>
        <v>5</v>
      </c>
      <c r="AE19" s="196">
        <f t="shared" si="20"/>
        <v>1</v>
      </c>
      <c r="AF19" s="196">
        <f t="shared" si="20"/>
        <v>1</v>
      </c>
      <c r="AG19" s="196">
        <f t="shared" si="20"/>
        <v>1</v>
      </c>
      <c r="AH19" s="196">
        <f t="shared" si="20"/>
        <v>1</v>
      </c>
      <c r="AI19" s="196">
        <f t="shared" si="20"/>
        <v>11</v>
      </c>
      <c r="AJ19" s="196">
        <f t="shared" si="20"/>
        <v>18</v>
      </c>
      <c r="AK19" s="196">
        <f t="shared" si="20"/>
        <v>6</v>
      </c>
      <c r="AL19" s="196">
        <f t="shared" si="20"/>
        <v>7</v>
      </c>
      <c r="AM19" s="196">
        <f t="shared" si="20"/>
        <v>2</v>
      </c>
      <c r="AN19" s="196">
        <f t="shared" si="20"/>
        <v>13</v>
      </c>
      <c r="AO19" s="196">
        <f t="shared" si="20"/>
        <v>1</v>
      </c>
      <c r="AP19" s="196">
        <f t="shared" si="20"/>
        <v>6</v>
      </c>
      <c r="AQ19" s="196">
        <f t="shared" si="20"/>
        <v>11</v>
      </c>
      <c r="AR19" s="196">
        <f t="shared" si="20"/>
        <v>3</v>
      </c>
      <c r="AS19" s="196">
        <f t="shared" si="20"/>
        <v>1</v>
      </c>
      <c r="AT19" s="196">
        <f t="shared" si="20"/>
        <v>30</v>
      </c>
      <c r="AU19" s="196">
        <f t="shared" si="20"/>
        <v>10</v>
      </c>
      <c r="AV19" s="196">
        <f t="shared" si="20"/>
        <v>11</v>
      </c>
      <c r="AW19" s="196">
        <f t="shared" si="20"/>
        <v>11</v>
      </c>
      <c r="AX19" s="196">
        <f t="shared" si="20"/>
        <v>2</v>
      </c>
      <c r="AY19" s="196">
        <f t="shared" si="20"/>
        <v>1</v>
      </c>
      <c r="AZ19" s="196">
        <f t="shared" si="20"/>
        <v>6</v>
      </c>
      <c r="BA19" s="196">
        <f t="shared" si="20"/>
        <v>2</v>
      </c>
      <c r="BB19" s="196">
        <f t="shared" si="20"/>
        <v>0</v>
      </c>
      <c r="BC19" s="196">
        <f t="shared" si="20"/>
        <v>4</v>
      </c>
      <c r="BD19" s="196">
        <f t="shared" si="20"/>
        <v>1</v>
      </c>
      <c r="BE19" s="196">
        <f t="shared" si="20"/>
        <v>4</v>
      </c>
      <c r="BF19" s="196">
        <f t="shared" si="20"/>
        <v>6</v>
      </c>
      <c r="BG19" s="196">
        <f t="shared" si="20"/>
        <v>6</v>
      </c>
      <c r="BH19" s="196">
        <f t="shared" si="20"/>
        <v>1</v>
      </c>
      <c r="BI19" s="196">
        <f t="shared" si="20"/>
        <v>4</v>
      </c>
      <c r="BJ19" s="196">
        <f t="shared" si="20"/>
        <v>0</v>
      </c>
      <c r="BK19" s="196">
        <f t="shared" si="20"/>
        <v>0</v>
      </c>
      <c r="BL19" s="196">
        <f t="shared" si="20"/>
        <v>3</v>
      </c>
      <c r="BM19" s="196">
        <f t="shared" si="20"/>
        <v>0</v>
      </c>
      <c r="BN19" s="196">
        <f t="shared" si="20"/>
        <v>0</v>
      </c>
      <c r="BO19" s="196">
        <f t="shared" si="20"/>
        <v>0</v>
      </c>
      <c r="BP19" s="196">
        <f t="shared" si="20"/>
        <v>1</v>
      </c>
      <c r="BQ19" s="196">
        <f t="shared" si="20"/>
        <v>0</v>
      </c>
      <c r="BR19" s="196">
        <f t="shared" si="20"/>
        <v>3</v>
      </c>
      <c r="BS19" s="196">
        <f t="shared" si="20"/>
        <v>6</v>
      </c>
      <c r="BT19" s="196">
        <f t="shared" si="20"/>
        <v>9</v>
      </c>
      <c r="BU19" s="196">
        <f t="shared" si="20"/>
        <v>0</v>
      </c>
      <c r="BV19" s="196">
        <f t="shared" si="20"/>
        <v>1</v>
      </c>
      <c r="BW19" s="196">
        <f t="shared" ref="BW19:CM19" si="21">SUMIF($D24:$D101,"OS",BW24:BW101)</f>
        <v>0</v>
      </c>
      <c r="BX19" s="196">
        <f t="shared" si="21"/>
        <v>0</v>
      </c>
      <c r="BY19" s="196">
        <f t="shared" si="21"/>
        <v>1</v>
      </c>
      <c r="BZ19" s="196">
        <f t="shared" si="21"/>
        <v>0</v>
      </c>
      <c r="CA19" s="196">
        <f t="shared" si="21"/>
        <v>0</v>
      </c>
      <c r="CB19" s="196">
        <f t="shared" si="21"/>
        <v>0</v>
      </c>
      <c r="CC19" s="196">
        <f t="shared" si="21"/>
        <v>0</v>
      </c>
      <c r="CD19" s="196">
        <f t="shared" si="21"/>
        <v>0</v>
      </c>
      <c r="CE19" s="196">
        <f t="shared" si="21"/>
        <v>0</v>
      </c>
      <c r="CF19" s="196">
        <f t="shared" si="21"/>
        <v>8</v>
      </c>
      <c r="CG19" s="196">
        <f t="shared" si="21"/>
        <v>5</v>
      </c>
      <c r="CH19" s="196">
        <f t="shared" si="21"/>
        <v>0</v>
      </c>
      <c r="CI19" s="196">
        <f t="shared" si="21"/>
        <v>4</v>
      </c>
      <c r="CJ19" s="196">
        <f t="shared" si="21"/>
        <v>0</v>
      </c>
      <c r="CK19" s="196">
        <f t="shared" si="21"/>
        <v>0</v>
      </c>
      <c r="CL19" s="196">
        <f t="shared" si="21"/>
        <v>0</v>
      </c>
      <c r="CM19" s="196">
        <f t="shared" si="21"/>
        <v>0</v>
      </c>
    </row>
    <row r="20" spans="1:92" x14ac:dyDescent="0.2"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6"/>
      <c r="U20" s="196"/>
      <c r="V20" s="196"/>
      <c r="W20" s="196"/>
      <c r="X20" s="196"/>
      <c r="Y20" s="196"/>
      <c r="Z20" s="196"/>
      <c r="AA20" s="196"/>
      <c r="AB20" s="196"/>
      <c r="AC20" s="196"/>
      <c r="AD20" s="196"/>
      <c r="AE20" s="196"/>
      <c r="AF20" s="196"/>
      <c r="AG20" s="196"/>
      <c r="AH20" s="196"/>
      <c r="AI20" s="196"/>
      <c r="AJ20" s="196"/>
      <c r="AK20" s="196"/>
      <c r="AL20" s="196"/>
      <c r="AM20" s="196"/>
      <c r="AN20" s="196"/>
      <c r="AO20" s="196"/>
      <c r="AP20" s="196"/>
      <c r="AQ20" s="196"/>
      <c r="AR20" s="196"/>
      <c r="AS20" s="196"/>
      <c r="AT20" s="196"/>
      <c r="AU20" s="196"/>
      <c r="AV20" s="196"/>
      <c r="AW20" s="196"/>
      <c r="AX20" s="196"/>
      <c r="AY20" s="196"/>
      <c r="AZ20" s="196"/>
      <c r="BA20" s="196"/>
      <c r="BB20" s="196"/>
      <c r="BC20" s="196"/>
      <c r="BD20" s="196"/>
      <c r="BE20" s="196"/>
      <c r="BF20" s="196"/>
      <c r="BG20" s="196"/>
      <c r="BH20" s="196"/>
      <c r="BI20" s="196"/>
      <c r="BJ20" s="196"/>
      <c r="BK20" s="196"/>
      <c r="BL20" s="196"/>
      <c r="BM20" s="196"/>
      <c r="BN20" s="196"/>
      <c r="BO20" s="196"/>
      <c r="BP20" s="196"/>
      <c r="BQ20" s="196"/>
      <c r="BR20" s="196"/>
      <c r="BS20" s="196"/>
      <c r="BT20" s="196"/>
      <c r="BU20" s="196"/>
      <c r="BV20" s="196"/>
      <c r="BW20" s="196"/>
      <c r="BX20" s="196"/>
      <c r="BY20" s="196"/>
      <c r="BZ20" s="196"/>
      <c r="CA20" s="196"/>
      <c r="CB20" s="196"/>
      <c r="CC20" s="196"/>
      <c r="CD20" s="196"/>
      <c r="CE20" s="196"/>
      <c r="CF20" s="196"/>
      <c r="CG20" s="196"/>
      <c r="CH20" s="196"/>
      <c r="CI20" s="196"/>
      <c r="CJ20" s="196"/>
      <c r="CK20" s="196"/>
      <c r="CL20" s="196"/>
      <c r="CM20" s="196"/>
    </row>
    <row r="21" spans="1:92" x14ac:dyDescent="0.2">
      <c r="B21" s="1" t="s">
        <v>253</v>
      </c>
      <c r="J21" s="196">
        <f>J7-J22</f>
        <v>1</v>
      </c>
      <c r="K21" s="196">
        <f t="shared" ref="K21:BV21" si="22">K7-K22</f>
        <v>1</v>
      </c>
      <c r="L21" s="196">
        <f t="shared" si="22"/>
        <v>0</v>
      </c>
      <c r="M21" s="196">
        <f t="shared" si="22"/>
        <v>0</v>
      </c>
      <c r="N21" s="196">
        <f t="shared" si="22"/>
        <v>0</v>
      </c>
      <c r="O21" s="196">
        <f t="shared" si="22"/>
        <v>0</v>
      </c>
      <c r="P21" s="196">
        <f t="shared" si="22"/>
        <v>2</v>
      </c>
      <c r="Q21" s="196">
        <f t="shared" si="22"/>
        <v>2</v>
      </c>
      <c r="R21" s="196">
        <f t="shared" si="22"/>
        <v>1</v>
      </c>
      <c r="S21" s="196">
        <f t="shared" si="22"/>
        <v>4</v>
      </c>
      <c r="T21" s="196">
        <f t="shared" si="22"/>
        <v>7</v>
      </c>
      <c r="U21" s="196">
        <f t="shared" si="22"/>
        <v>32</v>
      </c>
      <c r="V21" s="196">
        <f t="shared" si="22"/>
        <v>57</v>
      </c>
      <c r="W21" s="196">
        <f t="shared" si="22"/>
        <v>43</v>
      </c>
      <c r="X21" s="196">
        <f t="shared" si="22"/>
        <v>50</v>
      </c>
      <c r="Y21" s="196">
        <f t="shared" si="22"/>
        <v>84</v>
      </c>
      <c r="Z21" s="196">
        <f t="shared" si="22"/>
        <v>53</v>
      </c>
      <c r="AA21" s="196">
        <f t="shared" si="22"/>
        <v>81</v>
      </c>
      <c r="AB21" s="196">
        <f t="shared" si="22"/>
        <v>99</v>
      </c>
      <c r="AC21" s="196">
        <f t="shared" si="22"/>
        <v>150</v>
      </c>
      <c r="AD21" s="196">
        <f t="shared" si="22"/>
        <v>125</v>
      </c>
      <c r="AE21" s="196">
        <f t="shared" si="22"/>
        <v>105</v>
      </c>
      <c r="AF21" s="196">
        <f t="shared" si="22"/>
        <v>97</v>
      </c>
      <c r="AG21" s="196">
        <f t="shared" si="22"/>
        <v>79</v>
      </c>
      <c r="AH21" s="196">
        <f t="shared" si="22"/>
        <v>73</v>
      </c>
      <c r="AI21" s="196">
        <f t="shared" si="22"/>
        <v>88</v>
      </c>
      <c r="AJ21" s="196">
        <f t="shared" si="22"/>
        <v>111</v>
      </c>
      <c r="AK21" s="196">
        <f t="shared" si="22"/>
        <v>44</v>
      </c>
      <c r="AL21" s="196">
        <f t="shared" si="22"/>
        <v>91</v>
      </c>
      <c r="AM21" s="196">
        <f t="shared" si="22"/>
        <v>103</v>
      </c>
      <c r="AN21" s="196">
        <f t="shared" si="22"/>
        <v>126</v>
      </c>
      <c r="AO21" s="196">
        <f t="shared" si="22"/>
        <v>135</v>
      </c>
      <c r="AP21" s="196">
        <f t="shared" si="22"/>
        <v>87</v>
      </c>
      <c r="AQ21" s="196">
        <f t="shared" si="22"/>
        <v>120</v>
      </c>
      <c r="AR21" s="196">
        <f t="shared" si="22"/>
        <v>79</v>
      </c>
      <c r="AS21" s="196">
        <f t="shared" si="22"/>
        <v>31</v>
      </c>
      <c r="AT21" s="196">
        <f t="shared" si="22"/>
        <v>112</v>
      </c>
      <c r="AU21" s="196">
        <f t="shared" si="22"/>
        <v>150</v>
      </c>
      <c r="AV21" s="196">
        <f t="shared" si="22"/>
        <v>377</v>
      </c>
      <c r="AW21" s="196">
        <f t="shared" si="22"/>
        <v>228</v>
      </c>
      <c r="AX21" s="196">
        <f t="shared" si="22"/>
        <v>274</v>
      </c>
      <c r="AY21" s="196">
        <f t="shared" si="22"/>
        <v>137</v>
      </c>
      <c r="AZ21" s="196">
        <f t="shared" si="22"/>
        <v>399</v>
      </c>
      <c r="BA21" s="196">
        <f t="shared" si="22"/>
        <v>294</v>
      </c>
      <c r="BB21" s="196">
        <f t="shared" si="22"/>
        <v>307</v>
      </c>
      <c r="BC21" s="196">
        <f t="shared" si="22"/>
        <v>265</v>
      </c>
      <c r="BD21" s="196">
        <f t="shared" si="22"/>
        <v>223</v>
      </c>
      <c r="BE21" s="196">
        <f t="shared" si="22"/>
        <v>276</v>
      </c>
      <c r="BF21" s="196">
        <f t="shared" si="22"/>
        <v>194</v>
      </c>
      <c r="BG21" s="196">
        <f t="shared" si="22"/>
        <v>290</v>
      </c>
      <c r="BH21" s="196">
        <f t="shared" si="22"/>
        <v>217</v>
      </c>
      <c r="BI21" s="196">
        <f t="shared" si="22"/>
        <v>186</v>
      </c>
      <c r="BJ21" s="196">
        <f t="shared" si="22"/>
        <v>209</v>
      </c>
      <c r="BK21" s="196">
        <f t="shared" si="22"/>
        <v>396</v>
      </c>
      <c r="BL21" s="196">
        <f t="shared" si="22"/>
        <v>364</v>
      </c>
      <c r="BM21" s="196">
        <f t="shared" si="22"/>
        <v>290</v>
      </c>
      <c r="BN21" s="196">
        <f t="shared" si="22"/>
        <v>263</v>
      </c>
      <c r="BO21" s="196">
        <f t="shared" si="22"/>
        <v>345</v>
      </c>
      <c r="BP21" s="196">
        <f t="shared" si="22"/>
        <v>240</v>
      </c>
      <c r="BQ21" s="196">
        <f t="shared" si="22"/>
        <v>218</v>
      </c>
      <c r="BR21" s="196">
        <f t="shared" si="22"/>
        <v>270</v>
      </c>
      <c r="BS21" s="196">
        <f t="shared" si="22"/>
        <v>327</v>
      </c>
      <c r="BT21" s="196">
        <f t="shared" si="22"/>
        <v>327</v>
      </c>
      <c r="BU21" s="196">
        <f t="shared" si="22"/>
        <v>343</v>
      </c>
      <c r="BV21" s="196">
        <f t="shared" si="22"/>
        <v>373</v>
      </c>
      <c r="BW21" s="196">
        <f t="shared" ref="BW21:CM21" si="23">BW7-BW22</f>
        <v>557</v>
      </c>
      <c r="BX21" s="196">
        <f t="shared" si="23"/>
        <v>447</v>
      </c>
      <c r="BY21" s="196">
        <f t="shared" si="23"/>
        <v>294</v>
      </c>
      <c r="BZ21" s="196">
        <f t="shared" si="23"/>
        <v>450</v>
      </c>
      <c r="CA21" s="196">
        <f t="shared" si="23"/>
        <v>397</v>
      </c>
      <c r="CB21" s="196">
        <f t="shared" si="23"/>
        <v>282</v>
      </c>
      <c r="CC21" s="196">
        <f t="shared" si="23"/>
        <v>280</v>
      </c>
      <c r="CD21" s="196">
        <f t="shared" si="23"/>
        <v>641</v>
      </c>
      <c r="CE21" s="196">
        <f t="shared" si="23"/>
        <v>311</v>
      </c>
      <c r="CF21" s="196">
        <f t="shared" si="23"/>
        <v>392</v>
      </c>
      <c r="CG21" s="196">
        <f t="shared" si="23"/>
        <v>252</v>
      </c>
      <c r="CH21" s="196">
        <f t="shared" si="23"/>
        <v>311</v>
      </c>
      <c r="CI21" s="196">
        <f t="shared" si="23"/>
        <v>326</v>
      </c>
      <c r="CJ21" s="196">
        <f t="shared" si="23"/>
        <v>295</v>
      </c>
      <c r="CK21" s="196">
        <f t="shared" si="23"/>
        <v>387</v>
      </c>
      <c r="CL21" s="196">
        <f t="shared" si="23"/>
        <v>221</v>
      </c>
      <c r="CM21" s="196">
        <f t="shared" si="23"/>
        <v>252</v>
      </c>
    </row>
    <row r="22" spans="1:92" x14ac:dyDescent="0.2">
      <c r="B22" s="1" t="s">
        <v>254</v>
      </c>
      <c r="J22" s="196">
        <f>SUMIF($H24:$H101,"(retiered)",J24:J101)</f>
        <v>1</v>
      </c>
      <c r="K22" s="196">
        <f t="shared" ref="K22:BV22" si="24">SUMIF($H24:$H101,"(retiered)",K24:K101)</f>
        <v>11</v>
      </c>
      <c r="L22" s="196">
        <f t="shared" si="24"/>
        <v>2</v>
      </c>
      <c r="M22" s="196">
        <f t="shared" si="24"/>
        <v>15</v>
      </c>
      <c r="N22" s="196">
        <f t="shared" si="24"/>
        <v>29</v>
      </c>
      <c r="O22" s="196">
        <f t="shared" si="24"/>
        <v>10</v>
      </c>
      <c r="P22" s="196">
        <f t="shared" si="24"/>
        <v>4</v>
      </c>
      <c r="Q22" s="196">
        <f t="shared" si="24"/>
        <v>124</v>
      </c>
      <c r="R22" s="196">
        <f t="shared" si="24"/>
        <v>56</v>
      </c>
      <c r="S22" s="196">
        <f t="shared" si="24"/>
        <v>44</v>
      </c>
      <c r="T22" s="196">
        <f t="shared" si="24"/>
        <v>75</v>
      </c>
      <c r="U22" s="196">
        <f t="shared" si="24"/>
        <v>126</v>
      </c>
      <c r="V22" s="196">
        <f t="shared" si="24"/>
        <v>136</v>
      </c>
      <c r="W22" s="196">
        <f t="shared" si="24"/>
        <v>207</v>
      </c>
      <c r="X22" s="196">
        <f t="shared" si="24"/>
        <v>43</v>
      </c>
      <c r="Y22" s="196">
        <f t="shared" si="24"/>
        <v>64</v>
      </c>
      <c r="Z22" s="196">
        <f t="shared" si="24"/>
        <v>130</v>
      </c>
      <c r="AA22" s="196">
        <f t="shared" si="24"/>
        <v>88</v>
      </c>
      <c r="AB22" s="196">
        <f t="shared" si="24"/>
        <v>61</v>
      </c>
      <c r="AC22" s="196">
        <f t="shared" si="24"/>
        <v>204</v>
      </c>
      <c r="AD22" s="196">
        <f t="shared" si="24"/>
        <v>147</v>
      </c>
      <c r="AE22" s="196">
        <f t="shared" si="24"/>
        <v>114</v>
      </c>
      <c r="AF22" s="196">
        <f t="shared" si="24"/>
        <v>156</v>
      </c>
      <c r="AG22" s="196">
        <f t="shared" si="24"/>
        <v>81</v>
      </c>
      <c r="AH22" s="196">
        <f t="shared" si="24"/>
        <v>12</v>
      </c>
      <c r="AI22" s="196">
        <f t="shared" si="24"/>
        <v>147</v>
      </c>
      <c r="AJ22" s="196">
        <f t="shared" si="24"/>
        <v>53</v>
      </c>
      <c r="AK22" s="196">
        <f t="shared" si="24"/>
        <v>33</v>
      </c>
      <c r="AL22" s="196">
        <f t="shared" si="24"/>
        <v>22</v>
      </c>
      <c r="AM22" s="196">
        <f t="shared" si="24"/>
        <v>19</v>
      </c>
      <c r="AN22" s="196">
        <f t="shared" si="24"/>
        <v>4</v>
      </c>
      <c r="AO22" s="196">
        <f t="shared" si="24"/>
        <v>23</v>
      </c>
      <c r="AP22" s="196">
        <f t="shared" si="24"/>
        <v>21</v>
      </c>
      <c r="AQ22" s="196">
        <f t="shared" si="24"/>
        <v>112</v>
      </c>
      <c r="AR22" s="196">
        <f t="shared" si="24"/>
        <v>47</v>
      </c>
      <c r="AS22" s="196">
        <f t="shared" si="24"/>
        <v>2</v>
      </c>
      <c r="AT22" s="196">
        <f t="shared" si="24"/>
        <v>12</v>
      </c>
      <c r="AU22" s="196">
        <f t="shared" si="24"/>
        <v>17</v>
      </c>
      <c r="AV22" s="196">
        <f t="shared" si="24"/>
        <v>0</v>
      </c>
      <c r="AW22" s="196">
        <f t="shared" si="24"/>
        <v>0</v>
      </c>
      <c r="AX22" s="196">
        <f t="shared" si="24"/>
        <v>10</v>
      </c>
      <c r="AY22" s="196">
        <f t="shared" si="24"/>
        <v>3</v>
      </c>
      <c r="AZ22" s="196">
        <f t="shared" si="24"/>
        <v>2</v>
      </c>
      <c r="BA22" s="196">
        <f t="shared" si="24"/>
        <v>2</v>
      </c>
      <c r="BB22" s="196">
        <f t="shared" si="24"/>
        <v>0</v>
      </c>
      <c r="BC22" s="196">
        <f t="shared" si="24"/>
        <v>0</v>
      </c>
      <c r="BD22" s="196">
        <f t="shared" si="24"/>
        <v>0</v>
      </c>
      <c r="BE22" s="196">
        <f t="shared" si="24"/>
        <v>0</v>
      </c>
      <c r="BF22" s="196">
        <f t="shared" si="24"/>
        <v>0</v>
      </c>
      <c r="BG22" s="196">
        <f t="shared" si="24"/>
        <v>2</v>
      </c>
      <c r="BH22" s="196">
        <f t="shared" si="24"/>
        <v>0</v>
      </c>
      <c r="BI22" s="196">
        <f t="shared" si="24"/>
        <v>0</v>
      </c>
      <c r="BJ22" s="196">
        <f t="shared" si="24"/>
        <v>0</v>
      </c>
      <c r="BK22" s="196">
        <f t="shared" si="24"/>
        <v>1</v>
      </c>
      <c r="BL22" s="196">
        <f t="shared" si="24"/>
        <v>6</v>
      </c>
      <c r="BM22" s="196">
        <f t="shared" si="24"/>
        <v>3</v>
      </c>
      <c r="BN22" s="196">
        <f t="shared" si="24"/>
        <v>9</v>
      </c>
      <c r="BO22" s="196">
        <f t="shared" si="24"/>
        <v>0</v>
      </c>
      <c r="BP22" s="196">
        <f t="shared" si="24"/>
        <v>2</v>
      </c>
      <c r="BQ22" s="196">
        <f t="shared" si="24"/>
        <v>1</v>
      </c>
      <c r="BR22" s="196">
        <f t="shared" si="24"/>
        <v>0</v>
      </c>
      <c r="BS22" s="196">
        <f t="shared" si="24"/>
        <v>10</v>
      </c>
      <c r="BT22" s="196">
        <f t="shared" si="24"/>
        <v>4</v>
      </c>
      <c r="BU22" s="196">
        <f t="shared" si="24"/>
        <v>2</v>
      </c>
      <c r="BV22" s="196">
        <f t="shared" si="24"/>
        <v>2</v>
      </c>
      <c r="BW22" s="196">
        <f t="shared" ref="BW22:CM22" si="25">SUMIF($H24:$H101,"(retiered)",BW24:BW101)</f>
        <v>1</v>
      </c>
      <c r="BX22" s="196">
        <f t="shared" si="25"/>
        <v>0</v>
      </c>
      <c r="BY22" s="196">
        <f t="shared" si="25"/>
        <v>4</v>
      </c>
      <c r="BZ22" s="196">
        <f t="shared" si="25"/>
        <v>1</v>
      </c>
      <c r="CA22" s="196">
        <f t="shared" si="25"/>
        <v>0</v>
      </c>
      <c r="CB22" s="196">
        <f t="shared" si="25"/>
        <v>2</v>
      </c>
      <c r="CC22" s="196">
        <f t="shared" si="25"/>
        <v>0</v>
      </c>
      <c r="CD22" s="196">
        <f t="shared" si="25"/>
        <v>0</v>
      </c>
      <c r="CE22" s="196">
        <f t="shared" si="25"/>
        <v>0</v>
      </c>
      <c r="CF22" s="196">
        <f t="shared" si="25"/>
        <v>0</v>
      </c>
      <c r="CG22" s="196">
        <f t="shared" si="25"/>
        <v>0</v>
      </c>
      <c r="CH22" s="196">
        <f t="shared" si="25"/>
        <v>4</v>
      </c>
      <c r="CI22" s="196">
        <f t="shared" si="25"/>
        <v>0</v>
      </c>
      <c r="CJ22" s="196">
        <f t="shared" si="25"/>
        <v>28</v>
      </c>
      <c r="CK22" s="196">
        <f t="shared" si="25"/>
        <v>14</v>
      </c>
      <c r="CL22" s="196">
        <f t="shared" si="25"/>
        <v>1</v>
      </c>
      <c r="CM22" s="196">
        <f t="shared" si="25"/>
        <v>0</v>
      </c>
    </row>
    <row r="24" spans="1:92" s="8" customFormat="1" ht="15" x14ac:dyDescent="0.2">
      <c r="A24" s="158">
        <f>B24/$B$11</f>
        <v>0.21393460141055781</v>
      </c>
      <c r="B24" s="5">
        <f t="shared" ref="B24:B55" si="26">SUM(J24:CS24)</f>
        <v>4004</v>
      </c>
      <c r="C24" s="6" t="s">
        <v>37</v>
      </c>
      <c r="D24" s="6" t="s">
        <v>2</v>
      </c>
      <c r="E24" s="6" t="s">
        <v>17</v>
      </c>
      <c r="F24" s="6" t="s">
        <v>20</v>
      </c>
      <c r="G24" s="6" t="s">
        <v>21</v>
      </c>
      <c r="H24" s="6" t="s">
        <v>38</v>
      </c>
      <c r="I24" s="6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>
        <v>4</v>
      </c>
      <c r="AA24" s="7">
        <v>23</v>
      </c>
      <c r="AB24" s="7">
        <v>23</v>
      </c>
      <c r="AC24" s="7">
        <v>16</v>
      </c>
      <c r="AD24" s="7">
        <v>38</v>
      </c>
      <c r="AE24" s="7">
        <v>38</v>
      </c>
      <c r="AF24" s="7">
        <v>26</v>
      </c>
      <c r="AG24" s="7">
        <v>20</v>
      </c>
      <c r="AH24" s="7">
        <v>43</v>
      </c>
      <c r="AI24" s="7">
        <v>50</v>
      </c>
      <c r="AJ24" s="7">
        <v>39</v>
      </c>
      <c r="AK24" s="7">
        <v>12</v>
      </c>
      <c r="AL24" s="7">
        <v>34</v>
      </c>
      <c r="AM24" s="7">
        <v>65</v>
      </c>
      <c r="AN24" s="7">
        <v>60</v>
      </c>
      <c r="AO24" s="7">
        <v>93</v>
      </c>
      <c r="AP24" s="7">
        <v>30</v>
      </c>
      <c r="AQ24" s="7">
        <v>62</v>
      </c>
      <c r="AR24" s="7">
        <v>63</v>
      </c>
      <c r="AS24" s="7">
        <v>25</v>
      </c>
      <c r="AT24" s="7">
        <v>60</v>
      </c>
      <c r="AU24" s="7">
        <v>28</v>
      </c>
      <c r="AV24" s="7">
        <v>98</v>
      </c>
      <c r="AW24" s="7">
        <v>55</v>
      </c>
      <c r="AX24" s="7">
        <v>39</v>
      </c>
      <c r="AY24" s="7">
        <v>48</v>
      </c>
      <c r="AZ24" s="7">
        <v>110</v>
      </c>
      <c r="BA24" s="7">
        <v>100</v>
      </c>
      <c r="BB24" s="7">
        <v>25</v>
      </c>
      <c r="BC24" s="7">
        <v>35</v>
      </c>
      <c r="BD24" s="7">
        <v>21</v>
      </c>
      <c r="BE24" s="7">
        <v>55</v>
      </c>
      <c r="BF24" s="7">
        <v>48</v>
      </c>
      <c r="BG24" s="7">
        <v>59</v>
      </c>
      <c r="BH24" s="7">
        <v>47</v>
      </c>
      <c r="BI24" s="7">
        <v>45</v>
      </c>
      <c r="BJ24" s="7">
        <v>52</v>
      </c>
      <c r="BK24" s="7">
        <v>112</v>
      </c>
      <c r="BL24" s="7">
        <v>64</v>
      </c>
      <c r="BM24" s="7">
        <v>6</v>
      </c>
      <c r="BN24" s="7">
        <v>22</v>
      </c>
      <c r="BO24" s="7">
        <v>204</v>
      </c>
      <c r="BP24" s="7">
        <v>50</v>
      </c>
      <c r="BQ24" s="7">
        <v>20</v>
      </c>
      <c r="BR24" s="7">
        <v>30</v>
      </c>
      <c r="BS24" s="7">
        <v>102</v>
      </c>
      <c r="BT24" s="7">
        <v>42</v>
      </c>
      <c r="BU24" s="7">
        <v>49</v>
      </c>
      <c r="BV24" s="7">
        <v>61</v>
      </c>
      <c r="BW24" s="7">
        <v>245</v>
      </c>
      <c r="BX24" s="7">
        <v>29</v>
      </c>
      <c r="BY24" s="7">
        <v>56</v>
      </c>
      <c r="BZ24" s="7">
        <v>88</v>
      </c>
      <c r="CA24" s="7">
        <v>96</v>
      </c>
      <c r="CB24" s="7">
        <v>41</v>
      </c>
      <c r="CC24" s="7">
        <v>20</v>
      </c>
      <c r="CD24" s="7">
        <v>271</v>
      </c>
      <c r="CE24" s="7">
        <v>103</v>
      </c>
      <c r="CF24" s="7">
        <v>106</v>
      </c>
      <c r="CG24" s="7">
        <v>70</v>
      </c>
      <c r="CH24" s="7">
        <v>96</v>
      </c>
      <c r="CI24" s="7">
        <v>83</v>
      </c>
      <c r="CJ24" s="7">
        <v>95</v>
      </c>
      <c r="CK24" s="7">
        <v>63</v>
      </c>
      <c r="CL24" s="7">
        <v>35</v>
      </c>
      <c r="CM24" s="7">
        <v>56</v>
      </c>
    </row>
    <row r="25" spans="1:92" s="13" customFormat="1" ht="15" x14ac:dyDescent="0.2">
      <c r="A25" s="159">
        <f t="shared" ref="A25:A88" si="27">B25/$B$11</f>
        <v>0.17070955332335969</v>
      </c>
      <c r="B25" s="9">
        <f t="shared" si="26"/>
        <v>3195</v>
      </c>
      <c r="C25" s="10" t="s">
        <v>7</v>
      </c>
      <c r="D25" s="10" t="s">
        <v>6</v>
      </c>
      <c r="E25" s="11" t="s">
        <v>3</v>
      </c>
      <c r="F25" s="10" t="s">
        <v>154</v>
      </c>
      <c r="G25" s="6" t="s">
        <v>21</v>
      </c>
      <c r="H25" s="10"/>
      <c r="I25" s="10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>
        <v>1</v>
      </c>
      <c r="AZ25" s="12">
        <v>37</v>
      </c>
      <c r="BA25" s="12">
        <v>109</v>
      </c>
      <c r="BB25" s="12">
        <v>81</v>
      </c>
      <c r="BC25" s="12">
        <v>58</v>
      </c>
      <c r="BD25" s="12">
        <v>81</v>
      </c>
      <c r="BE25" s="12">
        <v>92</v>
      </c>
      <c r="BF25" s="12">
        <v>57</v>
      </c>
      <c r="BG25" s="12">
        <v>86</v>
      </c>
      <c r="BH25" s="12">
        <v>110</v>
      </c>
      <c r="BI25" s="12">
        <v>84</v>
      </c>
      <c r="BJ25" s="12">
        <v>83</v>
      </c>
      <c r="BK25" s="12">
        <v>140</v>
      </c>
      <c r="BL25" s="12">
        <v>76</v>
      </c>
      <c r="BM25" s="12">
        <v>101</v>
      </c>
      <c r="BN25" s="12">
        <v>107</v>
      </c>
      <c r="BO25" s="12">
        <v>20</v>
      </c>
      <c r="BP25" s="12">
        <v>78</v>
      </c>
      <c r="BQ25" s="12">
        <v>45</v>
      </c>
      <c r="BR25" s="12">
        <v>94</v>
      </c>
      <c r="BS25" s="12">
        <v>62</v>
      </c>
      <c r="BT25" s="12">
        <v>69</v>
      </c>
      <c r="BU25" s="12">
        <v>128</v>
      </c>
      <c r="BV25" s="12">
        <v>64</v>
      </c>
      <c r="BW25" s="12">
        <v>76</v>
      </c>
      <c r="BX25" s="12">
        <v>85</v>
      </c>
      <c r="BY25" s="12">
        <v>63</v>
      </c>
      <c r="BZ25" s="12">
        <v>67</v>
      </c>
      <c r="CA25" s="12">
        <v>74</v>
      </c>
      <c r="CB25" s="12">
        <v>55</v>
      </c>
      <c r="CC25" s="12">
        <v>54</v>
      </c>
      <c r="CD25" s="12">
        <v>114</v>
      </c>
      <c r="CE25" s="12">
        <v>60</v>
      </c>
      <c r="CF25" s="12">
        <v>115</v>
      </c>
      <c r="CG25" s="12">
        <v>90</v>
      </c>
      <c r="CH25" s="12">
        <v>142</v>
      </c>
      <c r="CI25" s="12">
        <v>91</v>
      </c>
      <c r="CJ25" s="12">
        <v>46</v>
      </c>
      <c r="CK25" s="12">
        <v>71</v>
      </c>
      <c r="CL25" s="12">
        <v>79</v>
      </c>
      <c r="CM25" s="12">
        <v>50</v>
      </c>
    </row>
    <row r="26" spans="1:92" s="17" customFormat="1" ht="15" x14ac:dyDescent="0.2">
      <c r="A26" s="160">
        <f t="shared" si="27"/>
        <v>0.12117973926052575</v>
      </c>
      <c r="B26" s="14">
        <f t="shared" si="26"/>
        <v>2268</v>
      </c>
      <c r="C26" s="15" t="s">
        <v>1</v>
      </c>
      <c r="D26" s="15" t="s">
        <v>249</v>
      </c>
      <c r="E26" s="15" t="s">
        <v>3</v>
      </c>
      <c r="F26" s="15" t="s">
        <v>154</v>
      </c>
      <c r="G26" s="6" t="s">
        <v>21</v>
      </c>
      <c r="H26" s="15" t="s">
        <v>151</v>
      </c>
      <c r="I26" s="15"/>
      <c r="J26" s="16">
        <v>1</v>
      </c>
      <c r="K26" s="16">
        <v>1</v>
      </c>
      <c r="L26" s="16"/>
      <c r="M26" s="16">
        <v>8</v>
      </c>
      <c r="N26" s="16">
        <v>19</v>
      </c>
      <c r="O26" s="16">
        <v>1</v>
      </c>
      <c r="P26" s="16">
        <v>4</v>
      </c>
      <c r="Q26" s="16">
        <v>121</v>
      </c>
      <c r="R26" s="16">
        <v>52</v>
      </c>
      <c r="S26" s="16">
        <v>38</v>
      </c>
      <c r="T26" s="16">
        <v>70</v>
      </c>
      <c r="U26" s="16">
        <v>111</v>
      </c>
      <c r="V26" s="16">
        <v>132</v>
      </c>
      <c r="W26" s="16">
        <v>207</v>
      </c>
      <c r="X26" s="16">
        <v>43</v>
      </c>
      <c r="Y26" s="16">
        <v>64</v>
      </c>
      <c r="Z26" s="16">
        <v>117</v>
      </c>
      <c r="AA26" s="16">
        <v>87</v>
      </c>
      <c r="AB26" s="16">
        <v>52</v>
      </c>
      <c r="AC26" s="16">
        <v>204</v>
      </c>
      <c r="AD26" s="16">
        <v>139</v>
      </c>
      <c r="AE26" s="16">
        <v>90</v>
      </c>
      <c r="AF26" s="16">
        <v>153</v>
      </c>
      <c r="AG26" s="16">
        <v>79</v>
      </c>
      <c r="AH26" s="16">
        <v>7</v>
      </c>
      <c r="AI26" s="16">
        <v>146</v>
      </c>
      <c r="AJ26" s="16">
        <v>48</v>
      </c>
      <c r="AK26" s="16">
        <v>32</v>
      </c>
      <c r="AL26" s="16">
        <v>22</v>
      </c>
      <c r="AM26" s="16">
        <v>18</v>
      </c>
      <c r="AN26" s="16">
        <v>4</v>
      </c>
      <c r="AO26" s="16">
        <v>23</v>
      </c>
      <c r="AP26" s="16">
        <v>21</v>
      </c>
      <c r="AQ26" s="16">
        <v>102</v>
      </c>
      <c r="AR26" s="16">
        <v>47</v>
      </c>
      <c r="AS26" s="16">
        <v>2</v>
      </c>
      <c r="AT26" s="16">
        <v>2</v>
      </c>
      <c r="AU26" s="16">
        <v>1</v>
      </c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</row>
    <row r="27" spans="1:92" s="22" customFormat="1" ht="15" x14ac:dyDescent="0.2">
      <c r="A27" s="161">
        <f t="shared" si="27"/>
        <v>9.1899978627911952E-2</v>
      </c>
      <c r="B27" s="18">
        <f t="shared" si="26"/>
        <v>1720</v>
      </c>
      <c r="C27" s="19" t="s">
        <v>5</v>
      </c>
      <c r="D27" s="19" t="s">
        <v>6</v>
      </c>
      <c r="E27" s="20" t="s">
        <v>3</v>
      </c>
      <c r="F27" s="19" t="s">
        <v>154</v>
      </c>
      <c r="G27" s="6" t="s">
        <v>21</v>
      </c>
      <c r="H27" s="19"/>
      <c r="I27" s="19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>
        <v>19</v>
      </c>
      <c r="AU27" s="21">
        <v>93</v>
      </c>
      <c r="AV27" s="21">
        <v>158</v>
      </c>
      <c r="AW27" s="21">
        <v>128</v>
      </c>
      <c r="AX27" s="21">
        <v>130</v>
      </c>
      <c r="AY27" s="21">
        <v>33</v>
      </c>
      <c r="AZ27" s="21">
        <v>162</v>
      </c>
      <c r="BA27" s="21">
        <v>36</v>
      </c>
      <c r="BB27" s="21">
        <v>110</v>
      </c>
      <c r="BC27" s="21">
        <v>46</v>
      </c>
      <c r="BD27" s="21">
        <v>32</v>
      </c>
      <c r="BE27" s="21">
        <v>33</v>
      </c>
      <c r="BF27" s="21">
        <v>40</v>
      </c>
      <c r="BG27" s="21">
        <v>61</v>
      </c>
      <c r="BH27" s="21">
        <v>20</v>
      </c>
      <c r="BI27" s="21">
        <v>7</v>
      </c>
      <c r="BJ27" s="21">
        <v>8</v>
      </c>
      <c r="BK27" s="21">
        <v>9</v>
      </c>
      <c r="BL27" s="21">
        <v>72</v>
      </c>
      <c r="BM27" s="21">
        <v>58</v>
      </c>
      <c r="BN27" s="21">
        <v>38</v>
      </c>
      <c r="BO27" s="21">
        <v>23</v>
      </c>
      <c r="BP27" s="21">
        <v>21</v>
      </c>
      <c r="BQ27" s="21">
        <v>46</v>
      </c>
      <c r="BR27" s="21">
        <v>46</v>
      </c>
      <c r="BS27" s="21">
        <v>13</v>
      </c>
      <c r="BT27" s="21">
        <v>41</v>
      </c>
      <c r="BU27" s="21">
        <v>3</v>
      </c>
      <c r="BV27" s="21">
        <v>4</v>
      </c>
      <c r="BW27" s="21">
        <v>16</v>
      </c>
      <c r="BX27" s="21">
        <v>32</v>
      </c>
      <c r="BY27" s="21">
        <v>4</v>
      </c>
      <c r="BZ27" s="21">
        <v>22</v>
      </c>
      <c r="CA27" s="21">
        <v>12</v>
      </c>
      <c r="CB27" s="21">
        <v>12</v>
      </c>
      <c r="CC27" s="21">
        <v>34</v>
      </c>
      <c r="CD27" s="21">
        <v>11</v>
      </c>
      <c r="CE27" s="21">
        <v>2</v>
      </c>
      <c r="CF27" s="21">
        <v>1</v>
      </c>
      <c r="CG27" s="21">
        <v>2</v>
      </c>
      <c r="CH27" s="21">
        <v>2</v>
      </c>
      <c r="CI27" s="21">
        <v>6</v>
      </c>
      <c r="CJ27" s="21">
        <v>42</v>
      </c>
      <c r="CK27" s="21">
        <v>8</v>
      </c>
      <c r="CL27" s="21"/>
      <c r="CM27" s="21">
        <v>24</v>
      </c>
    </row>
    <row r="28" spans="1:92" s="27" customFormat="1" ht="15" x14ac:dyDescent="0.2">
      <c r="A28" s="162">
        <f t="shared" si="27"/>
        <v>8.5969224193203672E-2</v>
      </c>
      <c r="B28" s="23">
        <f t="shared" si="26"/>
        <v>1609</v>
      </c>
      <c r="C28" s="24" t="s">
        <v>4</v>
      </c>
      <c r="D28" s="24" t="s">
        <v>249</v>
      </c>
      <c r="E28" s="25" t="s">
        <v>3</v>
      </c>
      <c r="F28" s="24" t="s">
        <v>154</v>
      </c>
      <c r="G28" s="6" t="s">
        <v>21</v>
      </c>
      <c r="H28" s="24"/>
      <c r="I28" s="24"/>
      <c r="J28" s="26">
        <v>1</v>
      </c>
      <c r="K28" s="26">
        <v>1</v>
      </c>
      <c r="L28" s="26"/>
      <c r="M28" s="26"/>
      <c r="N28" s="26"/>
      <c r="O28" s="26"/>
      <c r="P28" s="26"/>
      <c r="Q28" s="26"/>
      <c r="R28" s="26">
        <v>1</v>
      </c>
      <c r="S28" s="26">
        <v>3</v>
      </c>
      <c r="T28" s="26"/>
      <c r="U28" s="26">
        <v>21</v>
      </c>
      <c r="V28" s="26">
        <v>44</v>
      </c>
      <c r="W28" s="26">
        <v>35</v>
      </c>
      <c r="X28" s="26">
        <v>40</v>
      </c>
      <c r="Y28" s="26">
        <v>55</v>
      </c>
      <c r="Z28" s="26">
        <v>34</v>
      </c>
      <c r="AA28" s="26">
        <v>49</v>
      </c>
      <c r="AB28" s="26">
        <v>57</v>
      </c>
      <c r="AC28" s="26">
        <v>119</v>
      </c>
      <c r="AD28" s="26">
        <v>72</v>
      </c>
      <c r="AE28" s="26">
        <v>66</v>
      </c>
      <c r="AF28" s="26">
        <v>65</v>
      </c>
      <c r="AG28" s="26">
        <v>56</v>
      </c>
      <c r="AH28" s="26">
        <v>27</v>
      </c>
      <c r="AI28" s="26">
        <v>16</v>
      </c>
      <c r="AJ28" s="26">
        <v>47</v>
      </c>
      <c r="AK28" s="26">
        <v>2</v>
      </c>
      <c r="AL28" s="26">
        <v>42</v>
      </c>
      <c r="AM28" s="26">
        <v>20</v>
      </c>
      <c r="AN28" s="26">
        <v>39</v>
      </c>
      <c r="AO28" s="26">
        <v>27</v>
      </c>
      <c r="AP28" s="26">
        <v>38</v>
      </c>
      <c r="AQ28" s="26">
        <v>31</v>
      </c>
      <c r="AR28" s="26">
        <v>6</v>
      </c>
      <c r="AS28" s="26"/>
      <c r="AT28" s="26">
        <v>1</v>
      </c>
      <c r="AU28" s="26">
        <v>4</v>
      </c>
      <c r="AV28" s="26">
        <v>76</v>
      </c>
      <c r="AW28" s="26">
        <v>21</v>
      </c>
      <c r="AX28" s="26">
        <v>76</v>
      </c>
      <c r="AY28" s="26">
        <v>48</v>
      </c>
      <c r="AZ28" s="26">
        <v>59</v>
      </c>
      <c r="BA28" s="26">
        <v>23</v>
      </c>
      <c r="BB28" s="26">
        <v>31</v>
      </c>
      <c r="BC28" s="26">
        <v>34</v>
      </c>
      <c r="BD28" s="26">
        <v>40</v>
      </c>
      <c r="BE28" s="26">
        <v>6</v>
      </c>
      <c r="BF28" s="26">
        <v>10</v>
      </c>
      <c r="BG28" s="26">
        <v>20</v>
      </c>
      <c r="BH28" s="26">
        <v>1</v>
      </c>
      <c r="BI28" s="26">
        <v>12</v>
      </c>
      <c r="BJ28" s="26">
        <v>4</v>
      </c>
      <c r="BK28" s="26">
        <v>12</v>
      </c>
      <c r="BL28" s="26">
        <v>9</v>
      </c>
      <c r="BM28" s="26"/>
      <c r="BN28" s="26">
        <v>8</v>
      </c>
      <c r="BO28" s="26"/>
      <c r="BP28" s="26">
        <v>1</v>
      </c>
      <c r="BQ28" s="26"/>
      <c r="BR28" s="26">
        <v>2</v>
      </c>
      <c r="BS28" s="26">
        <v>8</v>
      </c>
      <c r="BT28" s="26">
        <v>10</v>
      </c>
      <c r="BU28" s="26">
        <v>11</v>
      </c>
      <c r="BV28" s="26">
        <v>31</v>
      </c>
      <c r="BW28" s="26">
        <v>4</v>
      </c>
      <c r="BX28" s="26">
        <v>5</v>
      </c>
      <c r="BY28" s="26">
        <v>5</v>
      </c>
      <c r="BZ28" s="26">
        <v>4</v>
      </c>
      <c r="CA28" s="26">
        <v>2</v>
      </c>
      <c r="CB28" s="26"/>
      <c r="CC28" s="26">
        <v>5</v>
      </c>
      <c r="CD28" s="26">
        <v>3</v>
      </c>
      <c r="CE28" s="26">
        <v>7</v>
      </c>
      <c r="CF28" s="26">
        <v>1</v>
      </c>
      <c r="CG28" s="26">
        <v>1</v>
      </c>
      <c r="CH28" s="26"/>
      <c r="CI28" s="26"/>
      <c r="CJ28" s="26"/>
      <c r="CK28" s="26"/>
      <c r="CL28" s="26"/>
      <c r="CM28" s="26"/>
    </row>
    <row r="29" spans="1:92" s="32" customFormat="1" ht="15" x14ac:dyDescent="0.2">
      <c r="A29" s="163">
        <f t="shared" si="27"/>
        <v>5.9895276768540284E-2</v>
      </c>
      <c r="B29" s="28">
        <f t="shared" si="26"/>
        <v>1121</v>
      </c>
      <c r="C29" s="29" t="s">
        <v>9</v>
      </c>
      <c r="D29" s="29" t="s">
        <v>6</v>
      </c>
      <c r="E29" s="30" t="s">
        <v>3</v>
      </c>
      <c r="F29" s="29" t="s">
        <v>154</v>
      </c>
      <c r="G29" s="6" t="s">
        <v>21</v>
      </c>
      <c r="H29" s="29"/>
      <c r="I29" s="29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>
        <v>1</v>
      </c>
      <c r="BB29" s="31">
        <v>37</v>
      </c>
      <c r="BC29" s="31">
        <v>2</v>
      </c>
      <c r="BD29" s="31">
        <v>2</v>
      </c>
      <c r="BE29" s="31">
        <v>17</v>
      </c>
      <c r="BF29" s="31">
        <v>2</v>
      </c>
      <c r="BG29" s="31">
        <v>10</v>
      </c>
      <c r="BH29" s="31">
        <v>13</v>
      </c>
      <c r="BI29" s="31">
        <v>18</v>
      </c>
      <c r="BJ29" s="31">
        <v>18</v>
      </c>
      <c r="BK29" s="31">
        <v>37</v>
      </c>
      <c r="BL29" s="31">
        <v>29</v>
      </c>
      <c r="BM29" s="31">
        <v>42</v>
      </c>
      <c r="BN29" s="31">
        <v>51</v>
      </c>
      <c r="BO29" s="31">
        <v>14</v>
      </c>
      <c r="BP29" s="31">
        <v>5</v>
      </c>
      <c r="BQ29" s="31">
        <v>18</v>
      </c>
      <c r="BR29" s="31">
        <v>12</v>
      </c>
      <c r="BS29" s="31">
        <v>25</v>
      </c>
      <c r="BT29" s="31">
        <v>24</v>
      </c>
      <c r="BU29" s="31">
        <v>23</v>
      </c>
      <c r="BV29" s="31">
        <v>47</v>
      </c>
      <c r="BW29" s="31">
        <v>19</v>
      </c>
      <c r="BX29" s="31">
        <v>61</v>
      </c>
      <c r="BY29" s="31">
        <v>36</v>
      </c>
      <c r="BZ29" s="31">
        <v>37</v>
      </c>
      <c r="CA29" s="31">
        <v>31</v>
      </c>
      <c r="CB29" s="31">
        <v>39</v>
      </c>
      <c r="CC29" s="31">
        <v>54</v>
      </c>
      <c r="CD29" s="31">
        <v>95</v>
      </c>
      <c r="CE29" s="31">
        <v>60</v>
      </c>
      <c r="CF29" s="31">
        <v>10</v>
      </c>
      <c r="CG29" s="31">
        <v>45</v>
      </c>
      <c r="CH29" s="31">
        <v>28</v>
      </c>
      <c r="CI29" s="31">
        <v>46</v>
      </c>
      <c r="CJ29" s="31">
        <v>11</v>
      </c>
      <c r="CK29" s="31">
        <v>46</v>
      </c>
      <c r="CL29" s="31">
        <v>17</v>
      </c>
      <c r="CM29" s="31">
        <v>39</v>
      </c>
    </row>
    <row r="30" spans="1:92" s="35" customFormat="1" ht="15" x14ac:dyDescent="0.2">
      <c r="A30" s="158">
        <f t="shared" si="27"/>
        <v>3.7721735413549902E-2</v>
      </c>
      <c r="B30" s="5">
        <f t="shared" si="26"/>
        <v>706</v>
      </c>
      <c r="C30" s="33" t="s">
        <v>19</v>
      </c>
      <c r="D30" s="33" t="s">
        <v>2</v>
      </c>
      <c r="E30" s="33" t="s">
        <v>17</v>
      </c>
      <c r="F30" s="33" t="s">
        <v>20</v>
      </c>
      <c r="G30" s="33" t="s">
        <v>21</v>
      </c>
      <c r="H30" s="33" t="s">
        <v>22</v>
      </c>
      <c r="I30" s="33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>
        <v>8</v>
      </c>
      <c r="V30" s="34">
        <v>5</v>
      </c>
      <c r="W30" s="34">
        <v>6</v>
      </c>
      <c r="X30" s="34">
        <v>8</v>
      </c>
      <c r="Y30" s="34">
        <v>9</v>
      </c>
      <c r="Z30" s="34">
        <v>8</v>
      </c>
      <c r="AA30" s="34">
        <v>1</v>
      </c>
      <c r="AB30" s="34">
        <v>7</v>
      </c>
      <c r="AC30" s="34">
        <v>12</v>
      </c>
      <c r="AD30" s="34">
        <v>7</v>
      </c>
      <c r="AE30" s="34"/>
      <c r="AF30" s="34">
        <v>1</v>
      </c>
      <c r="AG30" s="34"/>
      <c r="AH30" s="34">
        <v>1</v>
      </c>
      <c r="AI30" s="34">
        <v>7</v>
      </c>
      <c r="AJ30" s="34">
        <v>2</v>
      </c>
      <c r="AK30" s="34">
        <v>22</v>
      </c>
      <c r="AL30" s="34">
        <v>8</v>
      </c>
      <c r="AM30" s="34">
        <v>13</v>
      </c>
      <c r="AN30" s="34">
        <v>13</v>
      </c>
      <c r="AO30" s="34">
        <v>10</v>
      </c>
      <c r="AP30" s="34">
        <v>13</v>
      </c>
      <c r="AQ30" s="34">
        <v>9</v>
      </c>
      <c r="AR30" s="34">
        <v>5</v>
      </c>
      <c r="AS30" s="34">
        <v>3</v>
      </c>
      <c r="AT30" s="34"/>
      <c r="AU30" s="34"/>
      <c r="AV30" s="34">
        <v>3</v>
      </c>
      <c r="AW30" s="34"/>
      <c r="AX30" s="34">
        <v>1</v>
      </c>
      <c r="AY30" s="34"/>
      <c r="AZ30" s="34"/>
      <c r="BA30" s="34">
        <v>1</v>
      </c>
      <c r="BB30" s="34">
        <v>4</v>
      </c>
      <c r="BC30" s="34">
        <v>9</v>
      </c>
      <c r="BD30" s="34">
        <v>2</v>
      </c>
      <c r="BE30" s="34">
        <v>23</v>
      </c>
      <c r="BF30" s="34">
        <v>4</v>
      </c>
      <c r="BG30" s="34">
        <v>11</v>
      </c>
      <c r="BH30" s="34">
        <v>12</v>
      </c>
      <c r="BI30" s="34">
        <v>2</v>
      </c>
      <c r="BJ30" s="34">
        <v>10</v>
      </c>
      <c r="BK30" s="34">
        <v>15</v>
      </c>
      <c r="BL30" s="34">
        <v>20</v>
      </c>
      <c r="BM30" s="34">
        <v>12</v>
      </c>
      <c r="BN30" s="34">
        <v>11</v>
      </c>
      <c r="BO30" s="34">
        <v>13</v>
      </c>
      <c r="BP30" s="34">
        <v>4</v>
      </c>
      <c r="BQ30" s="34"/>
      <c r="BR30" s="34">
        <v>15</v>
      </c>
      <c r="BS30" s="34">
        <v>10</v>
      </c>
      <c r="BT30" s="34">
        <v>31</v>
      </c>
      <c r="BU30" s="34">
        <v>30</v>
      </c>
      <c r="BV30" s="34">
        <v>19</v>
      </c>
      <c r="BW30" s="34">
        <v>8</v>
      </c>
      <c r="BX30" s="34">
        <v>34</v>
      </c>
      <c r="BY30" s="34">
        <v>18</v>
      </c>
      <c r="BZ30" s="34">
        <v>34</v>
      </c>
      <c r="CA30" s="34">
        <v>9</v>
      </c>
      <c r="CB30" s="34">
        <v>6</v>
      </c>
      <c r="CC30" s="34">
        <v>5</v>
      </c>
      <c r="CD30" s="34">
        <v>32</v>
      </c>
      <c r="CE30" s="34">
        <v>20</v>
      </c>
      <c r="CF30" s="34">
        <v>14</v>
      </c>
      <c r="CG30" s="34"/>
      <c r="CH30" s="34">
        <v>10</v>
      </c>
      <c r="CI30" s="34">
        <v>19</v>
      </c>
      <c r="CJ30" s="34">
        <v>16</v>
      </c>
      <c r="CK30" s="34">
        <v>21</v>
      </c>
      <c r="CL30" s="34">
        <v>5</v>
      </c>
      <c r="CM30" s="34">
        <v>15</v>
      </c>
    </row>
    <row r="31" spans="1:92" s="38" customFormat="1" ht="15" x14ac:dyDescent="0.2">
      <c r="A31" s="159">
        <f t="shared" si="27"/>
        <v>3.6759991451164778E-2</v>
      </c>
      <c r="B31" s="9">
        <f t="shared" si="26"/>
        <v>688</v>
      </c>
      <c r="C31" s="36" t="s">
        <v>8</v>
      </c>
      <c r="D31" s="36" t="s">
        <v>6</v>
      </c>
      <c r="E31" s="11" t="s">
        <v>3</v>
      </c>
      <c r="F31" s="36" t="s">
        <v>154</v>
      </c>
      <c r="G31" s="6" t="s">
        <v>21</v>
      </c>
      <c r="H31" s="36"/>
      <c r="I31" s="36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>
        <v>1</v>
      </c>
      <c r="AU31" s="37">
        <v>15</v>
      </c>
      <c r="AV31" s="37">
        <v>29</v>
      </c>
      <c r="AW31" s="37">
        <v>10</v>
      </c>
      <c r="AX31" s="37">
        <v>21</v>
      </c>
      <c r="AY31" s="37">
        <v>2</v>
      </c>
      <c r="AZ31" s="37">
        <v>25</v>
      </c>
      <c r="BA31" s="37">
        <v>17</v>
      </c>
      <c r="BB31" s="37">
        <v>15</v>
      </c>
      <c r="BC31" s="37">
        <v>54</v>
      </c>
      <c r="BD31" s="37">
        <v>18</v>
      </c>
      <c r="BE31" s="37">
        <v>15</v>
      </c>
      <c r="BF31" s="37">
        <v>1</v>
      </c>
      <c r="BG31" s="37">
        <v>6</v>
      </c>
      <c r="BH31" s="37"/>
      <c r="BI31" s="37">
        <v>3</v>
      </c>
      <c r="BJ31" s="37">
        <v>5</v>
      </c>
      <c r="BK31" s="37">
        <v>38</v>
      </c>
      <c r="BL31" s="37">
        <v>72</v>
      </c>
      <c r="BM31" s="37">
        <v>55</v>
      </c>
      <c r="BN31" s="37">
        <v>5</v>
      </c>
      <c r="BO31" s="37">
        <v>11</v>
      </c>
      <c r="BP31" s="37">
        <v>29</v>
      </c>
      <c r="BQ31" s="37">
        <v>29</v>
      </c>
      <c r="BR31" s="37">
        <v>1</v>
      </c>
      <c r="BS31" s="37">
        <v>26</v>
      </c>
      <c r="BT31" s="37">
        <v>12</v>
      </c>
      <c r="BU31" s="37">
        <v>18</v>
      </c>
      <c r="BV31" s="37">
        <v>43</v>
      </c>
      <c r="BW31" s="37">
        <v>30</v>
      </c>
      <c r="BX31" s="37">
        <v>26</v>
      </c>
      <c r="BY31" s="37">
        <v>6</v>
      </c>
      <c r="BZ31" s="37"/>
      <c r="CA31" s="37">
        <v>3</v>
      </c>
      <c r="CB31" s="37">
        <v>4</v>
      </c>
      <c r="CC31" s="37">
        <v>7</v>
      </c>
      <c r="CD31" s="37">
        <v>9</v>
      </c>
      <c r="CE31" s="37">
        <v>19</v>
      </c>
      <c r="CF31" s="37">
        <v>8</v>
      </c>
      <c r="CG31" s="37"/>
      <c r="CH31" s="37"/>
      <c r="CI31" s="37"/>
      <c r="CJ31" s="37"/>
      <c r="CK31" s="37"/>
      <c r="CL31" s="37"/>
      <c r="CM31" s="37"/>
    </row>
    <row r="32" spans="1:92" s="42" customFormat="1" ht="15" x14ac:dyDescent="0.2">
      <c r="A32" s="160">
        <f t="shared" si="27"/>
        <v>2.345586663817055E-2</v>
      </c>
      <c r="B32" s="14">
        <f t="shared" si="26"/>
        <v>439</v>
      </c>
      <c r="C32" s="39" t="s">
        <v>115</v>
      </c>
      <c r="D32" s="40" t="s">
        <v>2</v>
      </c>
      <c r="E32" s="40" t="s">
        <v>108</v>
      </c>
      <c r="F32" s="40" t="s">
        <v>18</v>
      </c>
      <c r="G32" s="40" t="s">
        <v>109</v>
      </c>
      <c r="H32" s="40" t="s">
        <v>116</v>
      </c>
      <c r="I32" s="201" t="s">
        <v>255</v>
      </c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>
        <v>6</v>
      </c>
      <c r="BT32" s="41">
        <v>18</v>
      </c>
      <c r="BU32" s="41">
        <v>31</v>
      </c>
      <c r="BV32" s="41">
        <v>31</v>
      </c>
      <c r="BW32" s="41">
        <v>9</v>
      </c>
      <c r="BX32" s="41">
        <v>21</v>
      </c>
      <c r="BY32" s="41">
        <v>3</v>
      </c>
      <c r="BZ32" s="41">
        <v>75</v>
      </c>
      <c r="CA32" s="41">
        <v>55</v>
      </c>
      <c r="CB32" s="41">
        <v>26</v>
      </c>
      <c r="CC32" s="41">
        <v>20</v>
      </c>
      <c r="CD32" s="41">
        <v>30</v>
      </c>
      <c r="CE32" s="41">
        <v>5</v>
      </c>
      <c r="CF32" s="41">
        <v>76</v>
      </c>
      <c r="CG32" s="41">
        <v>3</v>
      </c>
      <c r="CH32" s="41"/>
      <c r="CI32" s="41">
        <v>1</v>
      </c>
      <c r="CJ32" s="41"/>
      <c r="CK32" s="41">
        <v>12</v>
      </c>
      <c r="CL32" s="41">
        <v>15</v>
      </c>
      <c r="CM32" s="41">
        <v>2</v>
      </c>
    </row>
    <row r="33" spans="1:91" s="45" customFormat="1" ht="15" x14ac:dyDescent="0.2">
      <c r="A33" s="161">
        <f t="shared" si="27"/>
        <v>1.9448600128232529E-2</v>
      </c>
      <c r="B33" s="18">
        <f t="shared" si="26"/>
        <v>364</v>
      </c>
      <c r="C33" s="43" t="s">
        <v>11</v>
      </c>
      <c r="D33" s="43" t="s">
        <v>12</v>
      </c>
      <c r="E33" s="20" t="s">
        <v>3</v>
      </c>
      <c r="F33" s="43" t="s">
        <v>154</v>
      </c>
      <c r="G33" s="6" t="s">
        <v>21</v>
      </c>
      <c r="H33" s="43"/>
      <c r="I33" s="43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>
        <v>1</v>
      </c>
      <c r="BM33" s="44">
        <v>8</v>
      </c>
      <c r="BN33" s="44">
        <v>8</v>
      </c>
      <c r="BO33" s="44">
        <v>30</v>
      </c>
      <c r="BP33" s="44">
        <v>14</v>
      </c>
      <c r="BQ33" s="44">
        <v>16</v>
      </c>
      <c r="BR33" s="44">
        <v>10</v>
      </c>
      <c r="BS33" s="44">
        <v>23</v>
      </c>
      <c r="BT33" s="44">
        <v>4</v>
      </c>
      <c r="BU33" s="44">
        <v>4</v>
      </c>
      <c r="BV33" s="44">
        <v>1</v>
      </c>
      <c r="BW33" s="44">
        <v>11</v>
      </c>
      <c r="BX33" s="44">
        <v>59</v>
      </c>
      <c r="BY33" s="44">
        <v>13</v>
      </c>
      <c r="BZ33" s="44">
        <v>5</v>
      </c>
      <c r="CA33" s="44">
        <v>12</v>
      </c>
      <c r="CB33" s="44">
        <v>9</v>
      </c>
      <c r="CC33" s="44">
        <v>10</v>
      </c>
      <c r="CD33" s="44">
        <v>11</v>
      </c>
      <c r="CE33" s="44">
        <v>8</v>
      </c>
      <c r="CF33" s="44">
        <v>11</v>
      </c>
      <c r="CG33" s="44">
        <v>6</v>
      </c>
      <c r="CH33" s="44">
        <v>14</v>
      </c>
      <c r="CI33" s="44">
        <v>8</v>
      </c>
      <c r="CJ33" s="44">
        <v>8</v>
      </c>
      <c r="CK33" s="44">
        <v>28</v>
      </c>
      <c r="CL33" s="44">
        <v>24</v>
      </c>
      <c r="CM33" s="44">
        <v>8</v>
      </c>
    </row>
    <row r="34" spans="1:91" s="49" customFormat="1" ht="15" x14ac:dyDescent="0.2">
      <c r="A34" s="162">
        <f t="shared" si="27"/>
        <v>1.8540286385979911E-2</v>
      </c>
      <c r="B34" s="23">
        <f t="shared" si="26"/>
        <v>347</v>
      </c>
      <c r="C34" s="46" t="s">
        <v>117</v>
      </c>
      <c r="D34" s="47" t="s">
        <v>2</v>
      </c>
      <c r="E34" s="47" t="s">
        <v>108</v>
      </c>
      <c r="F34" s="47" t="s">
        <v>18</v>
      </c>
      <c r="G34" s="47" t="s">
        <v>109</v>
      </c>
      <c r="H34" s="47" t="s">
        <v>118</v>
      </c>
      <c r="I34" s="47" t="s">
        <v>119</v>
      </c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>
        <v>3</v>
      </c>
      <c r="BU34" s="48">
        <v>24</v>
      </c>
      <c r="BV34" s="48">
        <v>38</v>
      </c>
      <c r="BW34" s="48">
        <v>15</v>
      </c>
      <c r="BX34" s="48">
        <v>19</v>
      </c>
      <c r="BY34" s="48">
        <v>5</v>
      </c>
      <c r="BZ34" s="48">
        <v>52</v>
      </c>
      <c r="CA34" s="48">
        <v>43</v>
      </c>
      <c r="CB34" s="48">
        <v>50</v>
      </c>
      <c r="CC34" s="48">
        <v>15</v>
      </c>
      <c r="CD34" s="48">
        <v>23</v>
      </c>
      <c r="CE34" s="48">
        <v>12</v>
      </c>
      <c r="CF34" s="48">
        <v>23</v>
      </c>
      <c r="CG34" s="48">
        <v>19</v>
      </c>
      <c r="CH34" s="48">
        <v>3</v>
      </c>
      <c r="CI34" s="48"/>
      <c r="CJ34" s="48"/>
      <c r="CK34" s="48">
        <v>1</v>
      </c>
      <c r="CL34" s="48">
        <v>1</v>
      </c>
      <c r="CM34" s="48">
        <v>1</v>
      </c>
    </row>
    <row r="35" spans="1:91" s="53" customFormat="1" ht="15" x14ac:dyDescent="0.2">
      <c r="A35" s="163">
        <f t="shared" si="27"/>
        <v>1.3410985253259244E-2</v>
      </c>
      <c r="B35" s="28">
        <f t="shared" si="26"/>
        <v>251</v>
      </c>
      <c r="C35" s="50" t="s">
        <v>126</v>
      </c>
      <c r="D35" s="51" t="s">
        <v>2</v>
      </c>
      <c r="E35" s="51" t="s">
        <v>108</v>
      </c>
      <c r="F35" s="51" t="s">
        <v>18</v>
      </c>
      <c r="G35" s="51" t="s">
        <v>109</v>
      </c>
      <c r="H35" s="51" t="s">
        <v>127</v>
      </c>
      <c r="I35" s="51" t="s">
        <v>128</v>
      </c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>
        <v>3</v>
      </c>
      <c r="CI35" s="52">
        <v>59</v>
      </c>
      <c r="CJ35" s="52">
        <v>56</v>
      </c>
      <c r="CK35" s="52">
        <v>103</v>
      </c>
      <c r="CL35" s="52">
        <v>24</v>
      </c>
      <c r="CM35" s="52">
        <v>6</v>
      </c>
    </row>
    <row r="36" spans="1:91" s="57" customFormat="1" ht="15" x14ac:dyDescent="0.2">
      <c r="A36" s="158">
        <f t="shared" si="27"/>
        <v>1.2716392391536654E-2</v>
      </c>
      <c r="B36" s="5">
        <f t="shared" si="26"/>
        <v>238</v>
      </c>
      <c r="C36" s="54" t="s">
        <v>15</v>
      </c>
      <c r="D36" s="54" t="s">
        <v>12</v>
      </c>
      <c r="E36" s="55" t="s">
        <v>3</v>
      </c>
      <c r="F36" s="54" t="s">
        <v>154</v>
      </c>
      <c r="G36" s="6" t="s">
        <v>21</v>
      </c>
      <c r="H36" s="54"/>
      <c r="I36" s="54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56"/>
      <c r="BN36" s="56"/>
      <c r="BO36" s="56"/>
      <c r="BP36" s="56"/>
      <c r="BQ36" s="56">
        <v>1</v>
      </c>
      <c r="BR36" s="56">
        <v>8</v>
      </c>
      <c r="BS36" s="56">
        <v>7</v>
      </c>
      <c r="BT36" s="56">
        <v>6</v>
      </c>
      <c r="BU36" s="56">
        <v>8</v>
      </c>
      <c r="BV36" s="56">
        <v>1</v>
      </c>
      <c r="BW36" s="56">
        <v>66</v>
      </c>
      <c r="BX36" s="56">
        <v>10</v>
      </c>
      <c r="BY36" s="56">
        <v>34</v>
      </c>
      <c r="BZ36" s="56">
        <v>11</v>
      </c>
      <c r="CA36" s="56">
        <v>14</v>
      </c>
      <c r="CB36" s="56">
        <v>10</v>
      </c>
      <c r="CC36" s="56">
        <v>1</v>
      </c>
      <c r="CD36" s="56">
        <v>7</v>
      </c>
      <c r="CE36" s="56">
        <v>1</v>
      </c>
      <c r="CF36" s="56">
        <v>3</v>
      </c>
      <c r="CG36" s="56">
        <v>7</v>
      </c>
      <c r="CH36" s="56"/>
      <c r="CI36" s="56"/>
      <c r="CJ36" s="56">
        <v>4</v>
      </c>
      <c r="CK36" s="56">
        <v>21</v>
      </c>
      <c r="CL36" s="56">
        <v>11</v>
      </c>
      <c r="CM36" s="56">
        <v>7</v>
      </c>
    </row>
    <row r="37" spans="1:91" s="60" customFormat="1" ht="15" x14ac:dyDescent="0.2">
      <c r="A37" s="159">
        <f t="shared" si="27"/>
        <v>1.1594357768754008E-2</v>
      </c>
      <c r="B37" s="9">
        <f t="shared" si="26"/>
        <v>217</v>
      </c>
      <c r="C37" s="58" t="s">
        <v>10</v>
      </c>
      <c r="D37" s="58" t="s">
        <v>6</v>
      </c>
      <c r="E37" s="11" t="s">
        <v>3</v>
      </c>
      <c r="F37" s="58" t="s">
        <v>154</v>
      </c>
      <c r="G37" s="6" t="s">
        <v>21</v>
      </c>
      <c r="H37" s="58"/>
      <c r="I37" s="58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>
        <v>14</v>
      </c>
      <c r="BE37" s="59">
        <v>8</v>
      </c>
      <c r="BF37" s="59">
        <v>14</v>
      </c>
      <c r="BG37" s="59">
        <v>23</v>
      </c>
      <c r="BH37" s="59">
        <v>6</v>
      </c>
      <c r="BI37" s="59">
        <v>5</v>
      </c>
      <c r="BJ37" s="59">
        <v>15</v>
      </c>
      <c r="BK37" s="59">
        <v>9</v>
      </c>
      <c r="BL37" s="59">
        <v>2</v>
      </c>
      <c r="BM37" s="59">
        <v>3</v>
      </c>
      <c r="BN37" s="59">
        <v>5</v>
      </c>
      <c r="BO37" s="59">
        <v>5</v>
      </c>
      <c r="BP37" s="59">
        <v>13</v>
      </c>
      <c r="BQ37" s="59">
        <v>8</v>
      </c>
      <c r="BR37" s="59">
        <v>5</v>
      </c>
      <c r="BS37" s="59">
        <v>7</v>
      </c>
      <c r="BT37" s="59">
        <v>3</v>
      </c>
      <c r="BU37" s="59">
        <v>1</v>
      </c>
      <c r="BV37" s="59">
        <v>13</v>
      </c>
      <c r="BW37" s="59">
        <v>17</v>
      </c>
      <c r="BX37" s="59">
        <v>2</v>
      </c>
      <c r="BY37" s="59">
        <v>1</v>
      </c>
      <c r="BZ37" s="59">
        <v>4</v>
      </c>
      <c r="CA37" s="59">
        <v>1</v>
      </c>
      <c r="CB37" s="59">
        <v>4</v>
      </c>
      <c r="CC37" s="59">
        <v>2</v>
      </c>
      <c r="CD37" s="59"/>
      <c r="CE37" s="59">
        <v>3</v>
      </c>
      <c r="CF37" s="59"/>
      <c r="CG37" s="59"/>
      <c r="CH37" s="59"/>
      <c r="CI37" s="59"/>
      <c r="CJ37" s="59">
        <v>4</v>
      </c>
      <c r="CK37" s="59">
        <v>1</v>
      </c>
      <c r="CL37" s="59"/>
      <c r="CM37" s="59">
        <v>19</v>
      </c>
    </row>
    <row r="38" spans="1:91" s="63" customFormat="1" ht="15" x14ac:dyDescent="0.2">
      <c r="A38" s="160">
        <f t="shared" si="27"/>
        <v>1.0579183586236376E-2</v>
      </c>
      <c r="B38" s="14">
        <f t="shared" si="26"/>
        <v>198</v>
      </c>
      <c r="C38" s="61" t="s">
        <v>137</v>
      </c>
      <c r="D38" s="61" t="s">
        <v>135</v>
      </c>
      <c r="E38" s="61" t="s">
        <v>136</v>
      </c>
      <c r="F38" s="61" t="s">
        <v>154</v>
      </c>
      <c r="G38" s="6" t="s">
        <v>21</v>
      </c>
      <c r="H38" s="61"/>
      <c r="I38" s="61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>
        <v>4</v>
      </c>
      <c r="U38" s="62">
        <v>2</v>
      </c>
      <c r="V38" s="62">
        <v>8</v>
      </c>
      <c r="W38" s="62">
        <v>1</v>
      </c>
      <c r="X38" s="62">
        <v>1</v>
      </c>
      <c r="Y38" s="62">
        <v>15</v>
      </c>
      <c r="Z38" s="62">
        <v>7</v>
      </c>
      <c r="AA38" s="62">
        <v>5</v>
      </c>
      <c r="AB38" s="62">
        <v>11</v>
      </c>
      <c r="AC38" s="62">
        <v>3</v>
      </c>
      <c r="AD38" s="62">
        <v>5</v>
      </c>
      <c r="AE38" s="62">
        <v>1</v>
      </c>
      <c r="AF38" s="62">
        <v>1</v>
      </c>
      <c r="AG38" s="62">
        <v>1</v>
      </c>
      <c r="AH38" s="62">
        <v>1</v>
      </c>
      <c r="AI38" s="62">
        <v>10</v>
      </c>
      <c r="AJ38" s="62">
        <v>7</v>
      </c>
      <c r="AK38" s="62">
        <v>5</v>
      </c>
      <c r="AL38" s="62">
        <v>1</v>
      </c>
      <c r="AM38" s="62">
        <v>1</v>
      </c>
      <c r="AN38" s="62">
        <v>8</v>
      </c>
      <c r="AO38" s="62">
        <v>1</v>
      </c>
      <c r="AP38" s="62">
        <v>5</v>
      </c>
      <c r="AQ38" s="62">
        <v>11</v>
      </c>
      <c r="AR38" s="62">
        <v>3</v>
      </c>
      <c r="AS38" s="62">
        <v>1</v>
      </c>
      <c r="AT38" s="62">
        <v>19</v>
      </c>
      <c r="AU38" s="62">
        <v>5</v>
      </c>
      <c r="AV38" s="62">
        <v>4</v>
      </c>
      <c r="AW38" s="62">
        <v>9</v>
      </c>
      <c r="AX38" s="62"/>
      <c r="AY38" s="62">
        <v>1</v>
      </c>
      <c r="AZ38" s="62"/>
      <c r="BA38" s="62"/>
      <c r="BB38" s="62"/>
      <c r="BC38" s="62">
        <v>4</v>
      </c>
      <c r="BD38" s="62"/>
      <c r="BE38" s="62">
        <v>4</v>
      </c>
      <c r="BF38" s="62">
        <v>3</v>
      </c>
      <c r="BG38" s="62">
        <v>6</v>
      </c>
      <c r="BH38" s="62">
        <v>1</v>
      </c>
      <c r="BI38" s="62">
        <v>3</v>
      </c>
      <c r="BJ38" s="62"/>
      <c r="BK38" s="62"/>
      <c r="BL38" s="62"/>
      <c r="BM38" s="62"/>
      <c r="BN38" s="62"/>
      <c r="BO38" s="62"/>
      <c r="BP38" s="62">
        <v>1</v>
      </c>
      <c r="BQ38" s="62"/>
      <c r="BR38" s="62">
        <v>2</v>
      </c>
      <c r="BS38" s="62"/>
      <c r="BT38" s="62"/>
      <c r="BU38" s="62"/>
      <c r="BV38" s="62">
        <v>1</v>
      </c>
      <c r="BW38" s="62"/>
      <c r="BX38" s="62"/>
      <c r="BY38" s="62"/>
      <c r="BZ38" s="62"/>
      <c r="CA38" s="62"/>
      <c r="CB38" s="62"/>
      <c r="CC38" s="62"/>
      <c r="CD38" s="62"/>
      <c r="CE38" s="62"/>
      <c r="CF38" s="62">
        <v>8</v>
      </c>
      <c r="CG38" s="62">
        <v>5</v>
      </c>
      <c r="CH38" s="62"/>
      <c r="CI38" s="62">
        <v>3</v>
      </c>
      <c r="CJ38" s="62"/>
      <c r="CK38" s="62"/>
      <c r="CL38" s="62"/>
      <c r="CM38" s="62"/>
    </row>
    <row r="39" spans="1:91" s="66" customFormat="1" ht="15" x14ac:dyDescent="0.2">
      <c r="A39" s="161">
        <f t="shared" si="27"/>
        <v>1.0418892925838854E-2</v>
      </c>
      <c r="B39" s="18">
        <f t="shared" si="26"/>
        <v>195</v>
      </c>
      <c r="C39" s="64" t="s">
        <v>47</v>
      </c>
      <c r="D39" s="64" t="s">
        <v>2</v>
      </c>
      <c r="E39" s="64" t="s">
        <v>17</v>
      </c>
      <c r="F39" s="64" t="s">
        <v>20</v>
      </c>
      <c r="G39" s="64" t="s">
        <v>30</v>
      </c>
      <c r="H39" s="64" t="s">
        <v>48</v>
      </c>
      <c r="I39" s="64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>
        <v>1</v>
      </c>
      <c r="BF39" s="65"/>
      <c r="BG39" s="65">
        <v>2</v>
      </c>
      <c r="BH39" s="65"/>
      <c r="BI39" s="65">
        <v>1</v>
      </c>
      <c r="BJ39" s="65">
        <v>2</v>
      </c>
      <c r="BK39" s="65">
        <v>4</v>
      </c>
      <c r="BL39" s="65">
        <v>2</v>
      </c>
      <c r="BM39" s="65"/>
      <c r="BN39" s="65">
        <v>2</v>
      </c>
      <c r="BO39" s="65">
        <v>6</v>
      </c>
      <c r="BP39" s="65">
        <v>2</v>
      </c>
      <c r="BQ39" s="65">
        <v>3</v>
      </c>
      <c r="BR39" s="65">
        <v>3</v>
      </c>
      <c r="BS39" s="65">
        <v>7</v>
      </c>
      <c r="BT39" s="65">
        <v>30</v>
      </c>
      <c r="BU39" s="65">
        <v>6</v>
      </c>
      <c r="BV39" s="65">
        <v>7</v>
      </c>
      <c r="BW39" s="65">
        <v>19</v>
      </c>
      <c r="BX39" s="65">
        <v>18</v>
      </c>
      <c r="BY39" s="65">
        <v>9</v>
      </c>
      <c r="BZ39" s="65">
        <v>10</v>
      </c>
      <c r="CA39" s="65">
        <v>24</v>
      </c>
      <c r="CB39" s="65">
        <v>10</v>
      </c>
      <c r="CC39" s="65">
        <v>21</v>
      </c>
      <c r="CD39" s="65">
        <v>2</v>
      </c>
      <c r="CE39" s="65">
        <v>1</v>
      </c>
      <c r="CF39" s="65">
        <v>1</v>
      </c>
      <c r="CG39" s="65"/>
      <c r="CH39" s="65">
        <v>2</v>
      </c>
      <c r="CI39" s="65"/>
      <c r="CJ39" s="65"/>
      <c r="CK39" s="65"/>
      <c r="CL39" s="65"/>
      <c r="CM39" s="65"/>
    </row>
    <row r="40" spans="1:91" s="69" customFormat="1" ht="15" x14ac:dyDescent="0.2">
      <c r="A40" s="162">
        <f t="shared" si="27"/>
        <v>8.1748236802735626E-3</v>
      </c>
      <c r="B40" s="23">
        <f t="shared" si="26"/>
        <v>153</v>
      </c>
      <c r="C40" s="67" t="s">
        <v>13</v>
      </c>
      <c r="D40" s="67" t="s">
        <v>12</v>
      </c>
      <c r="E40" s="25" t="s">
        <v>3</v>
      </c>
      <c r="F40" s="67" t="s">
        <v>154</v>
      </c>
      <c r="G40" s="6" t="s">
        <v>21</v>
      </c>
      <c r="H40" s="67"/>
      <c r="I40" s="67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68"/>
      <c r="BN40" s="68"/>
      <c r="BO40" s="68">
        <v>9</v>
      </c>
      <c r="BP40" s="68">
        <v>2</v>
      </c>
      <c r="BQ40" s="68">
        <v>3</v>
      </c>
      <c r="BR40" s="68">
        <v>6</v>
      </c>
      <c r="BS40" s="68">
        <v>8</v>
      </c>
      <c r="BT40" s="68">
        <v>11</v>
      </c>
      <c r="BU40" s="68"/>
      <c r="BV40" s="68">
        <v>4</v>
      </c>
      <c r="BW40" s="68">
        <v>11</v>
      </c>
      <c r="BX40" s="68">
        <v>31</v>
      </c>
      <c r="BY40" s="68">
        <v>10</v>
      </c>
      <c r="BZ40" s="68">
        <v>14</v>
      </c>
      <c r="CA40" s="68">
        <v>1</v>
      </c>
      <c r="CB40" s="68">
        <v>3</v>
      </c>
      <c r="CC40" s="68">
        <v>6</v>
      </c>
      <c r="CD40" s="68">
        <v>2</v>
      </c>
      <c r="CE40" s="68">
        <v>7</v>
      </c>
      <c r="CF40" s="68">
        <v>1</v>
      </c>
      <c r="CG40" s="68">
        <v>1</v>
      </c>
      <c r="CH40" s="68">
        <v>2</v>
      </c>
      <c r="CI40" s="68">
        <v>2</v>
      </c>
      <c r="CJ40" s="68">
        <v>11</v>
      </c>
      <c r="CK40" s="68">
        <v>2</v>
      </c>
      <c r="CL40" s="68">
        <v>1</v>
      </c>
      <c r="CM40" s="68">
        <v>5</v>
      </c>
    </row>
    <row r="41" spans="1:91" s="72" customFormat="1" ht="15" x14ac:dyDescent="0.2">
      <c r="A41" s="163">
        <f t="shared" si="27"/>
        <v>6.518486856165847E-3</v>
      </c>
      <c r="B41" s="28">
        <f t="shared" si="26"/>
        <v>122</v>
      </c>
      <c r="C41" s="70" t="s">
        <v>103</v>
      </c>
      <c r="D41" s="70" t="s">
        <v>2</v>
      </c>
      <c r="E41" s="70" t="s">
        <v>104</v>
      </c>
      <c r="F41" s="70" t="s">
        <v>18</v>
      </c>
      <c r="G41" s="70" t="s">
        <v>105</v>
      </c>
      <c r="H41" s="70" t="s">
        <v>106</v>
      </c>
      <c r="I41" s="70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>
        <v>1</v>
      </c>
      <c r="BO41" s="71">
        <v>8</v>
      </c>
      <c r="BP41" s="71">
        <v>9</v>
      </c>
      <c r="BQ41" s="71">
        <v>11</v>
      </c>
      <c r="BR41" s="71">
        <v>17</v>
      </c>
      <c r="BS41" s="71">
        <v>6</v>
      </c>
      <c r="BT41" s="71">
        <v>4</v>
      </c>
      <c r="BU41" s="71">
        <v>3</v>
      </c>
      <c r="BV41" s="71">
        <v>3</v>
      </c>
      <c r="BW41" s="71"/>
      <c r="BX41" s="71">
        <v>1</v>
      </c>
      <c r="BY41" s="71">
        <v>7</v>
      </c>
      <c r="BZ41" s="71">
        <v>14</v>
      </c>
      <c r="CA41" s="71">
        <v>7</v>
      </c>
      <c r="CB41" s="71">
        <v>3</v>
      </c>
      <c r="CC41" s="71">
        <v>1</v>
      </c>
      <c r="CD41" s="71">
        <v>21</v>
      </c>
      <c r="CE41" s="71">
        <v>1</v>
      </c>
      <c r="CF41" s="71">
        <v>1</v>
      </c>
      <c r="CG41" s="71">
        <v>2</v>
      </c>
      <c r="CH41" s="71">
        <v>1</v>
      </c>
      <c r="CI41" s="71"/>
      <c r="CJ41" s="71"/>
      <c r="CK41" s="71">
        <v>1</v>
      </c>
      <c r="CL41" s="71"/>
      <c r="CM41" s="71"/>
    </row>
    <row r="42" spans="1:91" s="73" customFormat="1" ht="15" x14ac:dyDescent="0.2">
      <c r="A42" s="158">
        <f t="shared" si="27"/>
        <v>4.7552895917931182E-3</v>
      </c>
      <c r="B42" s="5">
        <f t="shared" si="26"/>
        <v>89</v>
      </c>
      <c r="C42" s="54" t="s">
        <v>107</v>
      </c>
      <c r="D42" s="54" t="s">
        <v>2</v>
      </c>
      <c r="E42" s="54" t="s">
        <v>108</v>
      </c>
      <c r="F42" s="54" t="s">
        <v>18</v>
      </c>
      <c r="G42" s="54" t="s">
        <v>109</v>
      </c>
      <c r="H42" s="54" t="s">
        <v>110</v>
      </c>
      <c r="I42" s="54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>
        <v>2</v>
      </c>
      <c r="AE42" s="56"/>
      <c r="AF42" s="56">
        <v>2</v>
      </c>
      <c r="AG42" s="56"/>
      <c r="AH42" s="56"/>
      <c r="AI42" s="56">
        <v>1</v>
      </c>
      <c r="AJ42" s="56"/>
      <c r="AK42" s="56">
        <v>1</v>
      </c>
      <c r="AL42" s="56"/>
      <c r="AM42" s="56">
        <v>3</v>
      </c>
      <c r="AN42" s="56">
        <v>1</v>
      </c>
      <c r="AO42" s="56">
        <v>4</v>
      </c>
      <c r="AP42" s="56"/>
      <c r="AQ42" s="56">
        <v>7</v>
      </c>
      <c r="AR42" s="56">
        <v>2</v>
      </c>
      <c r="AS42" s="56">
        <v>2</v>
      </c>
      <c r="AT42" s="56">
        <v>1</v>
      </c>
      <c r="AU42" s="56"/>
      <c r="AV42" s="56">
        <v>2</v>
      </c>
      <c r="AW42" s="56">
        <v>2</v>
      </c>
      <c r="AX42" s="56">
        <v>1</v>
      </c>
      <c r="AY42" s="56">
        <v>1</v>
      </c>
      <c r="AZ42" s="56"/>
      <c r="BA42" s="56">
        <v>2</v>
      </c>
      <c r="BB42" s="56">
        <v>3</v>
      </c>
      <c r="BC42" s="56">
        <v>11</v>
      </c>
      <c r="BD42" s="56"/>
      <c r="BE42" s="56">
        <v>1</v>
      </c>
      <c r="BF42" s="56"/>
      <c r="BG42" s="56"/>
      <c r="BH42" s="56"/>
      <c r="BI42" s="56">
        <v>2</v>
      </c>
      <c r="BJ42" s="56">
        <v>4</v>
      </c>
      <c r="BK42" s="56">
        <v>6</v>
      </c>
      <c r="BL42" s="56"/>
      <c r="BM42" s="56">
        <v>2</v>
      </c>
      <c r="BN42" s="56"/>
      <c r="BO42" s="56"/>
      <c r="BP42" s="56"/>
      <c r="BQ42" s="56"/>
      <c r="BR42" s="56"/>
      <c r="BS42" s="56"/>
      <c r="BT42" s="56"/>
      <c r="BU42" s="56"/>
      <c r="BV42" s="56"/>
      <c r="BW42" s="56">
        <v>1</v>
      </c>
      <c r="BX42" s="56">
        <v>5</v>
      </c>
      <c r="BY42" s="56">
        <v>2</v>
      </c>
      <c r="BZ42" s="56">
        <v>4</v>
      </c>
      <c r="CA42" s="56">
        <v>5</v>
      </c>
      <c r="CB42" s="56">
        <v>2</v>
      </c>
      <c r="CC42" s="56">
        <v>4</v>
      </c>
      <c r="CD42" s="56"/>
      <c r="CE42" s="56"/>
      <c r="CF42" s="56">
        <v>3</v>
      </c>
      <c r="CG42" s="56"/>
      <c r="CH42" s="56"/>
      <c r="CI42" s="56"/>
      <c r="CJ42" s="56"/>
      <c r="CK42" s="56"/>
      <c r="CL42" s="56"/>
      <c r="CM42" s="56"/>
    </row>
    <row r="43" spans="1:91" s="38" customFormat="1" ht="15" x14ac:dyDescent="0.2">
      <c r="A43" s="159">
        <f t="shared" si="27"/>
        <v>4.5949989313955972E-3</v>
      </c>
      <c r="B43" s="9">
        <f t="shared" si="26"/>
        <v>86</v>
      </c>
      <c r="C43" s="74" t="s">
        <v>29</v>
      </c>
      <c r="D43" s="74" t="s">
        <v>2</v>
      </c>
      <c r="E43" s="74" t="s">
        <v>17</v>
      </c>
      <c r="F43" s="74" t="s">
        <v>20</v>
      </c>
      <c r="G43" s="74" t="s">
        <v>30</v>
      </c>
      <c r="H43" s="74" t="s">
        <v>158</v>
      </c>
      <c r="I43" s="74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>
        <v>13</v>
      </c>
      <c r="AA43" s="75">
        <v>1</v>
      </c>
      <c r="AB43" s="75">
        <v>5</v>
      </c>
      <c r="AC43" s="75"/>
      <c r="AD43" s="75"/>
      <c r="AE43" s="75">
        <v>23</v>
      </c>
      <c r="AF43" s="75"/>
      <c r="AG43" s="75">
        <v>2</v>
      </c>
      <c r="AH43" s="75">
        <v>5</v>
      </c>
      <c r="AI43" s="75"/>
      <c r="AJ43" s="75"/>
      <c r="AK43" s="75"/>
      <c r="AL43" s="75"/>
      <c r="AM43" s="75">
        <v>1</v>
      </c>
      <c r="AN43" s="75"/>
      <c r="AO43" s="75"/>
      <c r="AP43" s="75"/>
      <c r="AQ43" s="75">
        <v>10</v>
      </c>
      <c r="AR43" s="75"/>
      <c r="AS43" s="75"/>
      <c r="AT43" s="75">
        <v>9</v>
      </c>
      <c r="AU43" s="75">
        <v>2</v>
      </c>
      <c r="AV43" s="75"/>
      <c r="AW43" s="75"/>
      <c r="AX43" s="75">
        <v>9</v>
      </c>
      <c r="AY43" s="75">
        <v>2</v>
      </c>
      <c r="AZ43" s="75">
        <v>2</v>
      </c>
      <c r="BA43" s="75">
        <v>2</v>
      </c>
      <c r="BB43" s="75"/>
      <c r="BC43" s="75"/>
      <c r="BD43" s="75"/>
      <c r="BE43" s="75"/>
      <c r="BF43" s="75"/>
      <c r="BG43" s="75"/>
      <c r="BH43" s="75"/>
      <c r="BI43" s="75"/>
      <c r="BJ43" s="75"/>
      <c r="BK43" s="75"/>
      <c r="BL43" s="75"/>
      <c r="BM43" s="75"/>
      <c r="BN43" s="75"/>
      <c r="BO43" s="75"/>
      <c r="BP43" s="75"/>
      <c r="BQ43" s="75"/>
      <c r="BR43" s="75"/>
      <c r="BS43" s="75"/>
      <c r="BT43" s="75"/>
      <c r="BU43" s="75"/>
      <c r="BV43" s="75"/>
      <c r="BW43" s="75"/>
      <c r="BX43" s="75"/>
      <c r="BY43" s="75"/>
      <c r="BZ43" s="75"/>
      <c r="CA43" s="75"/>
      <c r="CB43" s="75"/>
      <c r="CC43" s="75"/>
      <c r="CD43" s="75"/>
      <c r="CE43" s="75"/>
      <c r="CF43" s="75"/>
      <c r="CG43" s="75"/>
      <c r="CH43" s="75"/>
      <c r="CI43" s="75"/>
      <c r="CJ43" s="75"/>
      <c r="CK43" s="75"/>
      <c r="CL43" s="75"/>
      <c r="CM43" s="75"/>
    </row>
    <row r="44" spans="1:91" s="17" customFormat="1" ht="15" x14ac:dyDescent="0.2">
      <c r="A44" s="160">
        <f t="shared" si="27"/>
        <v>4.4347082709980763E-3</v>
      </c>
      <c r="B44" s="14">
        <f t="shared" si="26"/>
        <v>83</v>
      </c>
      <c r="C44" s="76" t="s">
        <v>16</v>
      </c>
      <c r="D44" s="76" t="s">
        <v>2</v>
      </c>
      <c r="E44" s="76" t="s">
        <v>17</v>
      </c>
      <c r="F44" s="76" t="s">
        <v>18</v>
      </c>
      <c r="G44" s="76"/>
      <c r="H44" s="76" t="s">
        <v>158</v>
      </c>
      <c r="I44" s="76"/>
      <c r="J44" s="77"/>
      <c r="K44" s="77">
        <v>10</v>
      </c>
      <c r="L44" s="77">
        <v>2</v>
      </c>
      <c r="M44" s="77">
        <v>7</v>
      </c>
      <c r="N44" s="77">
        <v>10</v>
      </c>
      <c r="O44" s="77">
        <v>9</v>
      </c>
      <c r="P44" s="77"/>
      <c r="Q44" s="77">
        <v>2</v>
      </c>
      <c r="R44" s="77">
        <v>4</v>
      </c>
      <c r="S44" s="77">
        <v>5</v>
      </c>
      <c r="T44" s="77">
        <v>3</v>
      </c>
      <c r="U44" s="77">
        <v>15</v>
      </c>
      <c r="V44" s="77">
        <v>4</v>
      </c>
      <c r="W44" s="77"/>
      <c r="X44" s="77"/>
      <c r="Y44" s="77"/>
      <c r="Z44" s="77"/>
      <c r="AA44" s="77"/>
      <c r="AB44" s="77">
        <v>4</v>
      </c>
      <c r="AC44" s="77"/>
      <c r="AD44" s="77">
        <v>8</v>
      </c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7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77"/>
      <c r="BQ44" s="77"/>
      <c r="BR44" s="77"/>
      <c r="BS44" s="77"/>
      <c r="BT44" s="77"/>
      <c r="BU44" s="77"/>
      <c r="BV44" s="77"/>
      <c r="BW44" s="77"/>
      <c r="BX44" s="77"/>
      <c r="BY44" s="77"/>
      <c r="BZ44" s="77"/>
      <c r="CA44" s="77"/>
      <c r="CB44" s="77"/>
      <c r="CC44" s="77"/>
      <c r="CD44" s="77"/>
      <c r="CE44" s="77"/>
      <c r="CF44" s="77"/>
      <c r="CG44" s="77"/>
      <c r="CH44" s="77"/>
      <c r="CI44" s="77"/>
      <c r="CJ44" s="77"/>
      <c r="CK44" s="77"/>
      <c r="CL44" s="77"/>
      <c r="CM44" s="77"/>
    </row>
    <row r="45" spans="1:91" s="78" customFormat="1" ht="15" x14ac:dyDescent="0.2">
      <c r="A45" s="161">
        <f t="shared" si="27"/>
        <v>2.5112203462278266E-3</v>
      </c>
      <c r="B45" s="18">
        <f t="shared" si="26"/>
        <v>47</v>
      </c>
      <c r="C45" s="43" t="s">
        <v>124</v>
      </c>
      <c r="D45" s="43" t="s">
        <v>2</v>
      </c>
      <c r="E45" s="43" t="s">
        <v>108</v>
      </c>
      <c r="F45" s="43" t="s">
        <v>18</v>
      </c>
      <c r="G45" s="43" t="s">
        <v>109</v>
      </c>
      <c r="H45" s="43" t="s">
        <v>158</v>
      </c>
      <c r="I45" s="43" t="s">
        <v>125</v>
      </c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  <c r="BK45" s="44"/>
      <c r="BL45" s="44"/>
      <c r="BM45" s="44"/>
      <c r="BN45" s="44"/>
      <c r="BO45" s="44"/>
      <c r="BP45" s="44"/>
      <c r="BQ45" s="44"/>
      <c r="BR45" s="44"/>
      <c r="BS45" s="44"/>
      <c r="BT45" s="44"/>
      <c r="BU45" s="44"/>
      <c r="BV45" s="44"/>
      <c r="BW45" s="44"/>
      <c r="BX45" s="44"/>
      <c r="BY45" s="44"/>
      <c r="BZ45" s="44"/>
      <c r="CA45" s="44"/>
      <c r="CB45" s="44"/>
      <c r="CC45" s="44"/>
      <c r="CD45" s="44"/>
      <c r="CE45" s="44"/>
      <c r="CF45" s="44"/>
      <c r="CG45" s="44"/>
      <c r="CH45" s="44">
        <v>4</v>
      </c>
      <c r="CI45" s="44"/>
      <c r="CJ45" s="44">
        <v>28</v>
      </c>
      <c r="CK45" s="44">
        <v>14</v>
      </c>
      <c r="CL45" s="44">
        <v>1</v>
      </c>
      <c r="CM45" s="44"/>
    </row>
    <row r="46" spans="1:91" s="81" customFormat="1" ht="15" x14ac:dyDescent="0.2">
      <c r="A46" s="162">
        <f t="shared" si="27"/>
        <v>2.2974994656977986E-3</v>
      </c>
      <c r="B46" s="23">
        <f t="shared" si="26"/>
        <v>43</v>
      </c>
      <c r="C46" s="24" t="s">
        <v>134</v>
      </c>
      <c r="D46" s="24" t="s">
        <v>135</v>
      </c>
      <c r="E46" s="24" t="s">
        <v>136</v>
      </c>
      <c r="F46" s="24" t="s">
        <v>154</v>
      </c>
      <c r="G46" s="6" t="s">
        <v>21</v>
      </c>
      <c r="H46" s="24"/>
      <c r="I46" s="24"/>
      <c r="J46" s="26"/>
      <c r="K46" s="26"/>
      <c r="L46" s="26"/>
      <c r="M46" s="26"/>
      <c r="N46" s="26"/>
      <c r="O46" s="26"/>
      <c r="P46" s="26">
        <v>2</v>
      </c>
      <c r="Q46" s="26">
        <v>2</v>
      </c>
      <c r="R46" s="26"/>
      <c r="S46" s="26">
        <v>1</v>
      </c>
      <c r="T46" s="26">
        <v>3</v>
      </c>
      <c r="U46" s="26">
        <v>1</v>
      </c>
      <c r="V46" s="26"/>
      <c r="W46" s="26"/>
      <c r="X46" s="26"/>
      <c r="Y46" s="26">
        <v>3</v>
      </c>
      <c r="Z46" s="26"/>
      <c r="AA46" s="26">
        <v>2</v>
      </c>
      <c r="AB46" s="26">
        <v>1</v>
      </c>
      <c r="AC46" s="26"/>
      <c r="AD46" s="26"/>
      <c r="AE46" s="26"/>
      <c r="AF46" s="26"/>
      <c r="AG46" s="26"/>
      <c r="AH46" s="26"/>
      <c r="AI46" s="26">
        <v>1</v>
      </c>
      <c r="AJ46" s="26">
        <v>11</v>
      </c>
      <c r="AK46" s="26"/>
      <c r="AL46" s="26"/>
      <c r="AM46" s="26">
        <v>1</v>
      </c>
      <c r="AN46" s="26"/>
      <c r="AO46" s="26"/>
      <c r="AP46" s="26">
        <v>1</v>
      </c>
      <c r="AQ46" s="26"/>
      <c r="AR46" s="26"/>
      <c r="AS46" s="26"/>
      <c r="AT46" s="26">
        <v>4</v>
      </c>
      <c r="AU46" s="26"/>
      <c r="AV46" s="26">
        <v>2</v>
      </c>
      <c r="AW46" s="26"/>
      <c r="AX46" s="26"/>
      <c r="AY46" s="26"/>
      <c r="AZ46" s="26">
        <v>6</v>
      </c>
      <c r="BA46" s="26">
        <v>2</v>
      </c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</row>
    <row r="47" spans="1:91" s="82" customFormat="1" ht="15" x14ac:dyDescent="0.2">
      <c r="A47" s="163">
        <f t="shared" si="27"/>
        <v>2.1372088053002777E-3</v>
      </c>
      <c r="B47" s="28">
        <f t="shared" si="26"/>
        <v>40</v>
      </c>
      <c r="C47" s="70" t="s">
        <v>70</v>
      </c>
      <c r="D47" s="70" t="s">
        <v>2</v>
      </c>
      <c r="E47" s="70" t="s">
        <v>71</v>
      </c>
      <c r="F47" s="70" t="s">
        <v>20</v>
      </c>
      <c r="G47" s="70" t="s">
        <v>72</v>
      </c>
      <c r="H47" s="70" t="s">
        <v>73</v>
      </c>
      <c r="I47" s="70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/>
      <c r="BB47" s="71"/>
      <c r="BC47" s="71"/>
      <c r="BD47" s="71"/>
      <c r="BE47" s="71">
        <v>1</v>
      </c>
      <c r="BF47" s="71">
        <v>1</v>
      </c>
      <c r="BG47" s="71">
        <v>3</v>
      </c>
      <c r="BH47" s="71">
        <v>2</v>
      </c>
      <c r="BI47" s="71"/>
      <c r="BJ47" s="71">
        <v>5</v>
      </c>
      <c r="BK47" s="71">
        <v>5</v>
      </c>
      <c r="BL47" s="71"/>
      <c r="BM47" s="71">
        <v>2</v>
      </c>
      <c r="BN47" s="71">
        <v>1</v>
      </c>
      <c r="BO47" s="71"/>
      <c r="BP47" s="71">
        <v>2</v>
      </c>
      <c r="BQ47" s="71"/>
      <c r="BR47" s="71">
        <v>4</v>
      </c>
      <c r="BS47" s="71">
        <v>5</v>
      </c>
      <c r="BT47" s="71">
        <v>2</v>
      </c>
      <c r="BU47" s="71">
        <v>1</v>
      </c>
      <c r="BV47" s="71"/>
      <c r="BW47" s="71"/>
      <c r="BX47" s="71"/>
      <c r="BY47" s="71">
        <v>1</v>
      </c>
      <c r="BZ47" s="71">
        <v>1</v>
      </c>
      <c r="CA47" s="71"/>
      <c r="CB47" s="71">
        <v>1</v>
      </c>
      <c r="CC47" s="71">
        <v>3</v>
      </c>
      <c r="CD47" s="71"/>
      <c r="CE47" s="71"/>
      <c r="CF47" s="71"/>
      <c r="CG47" s="71"/>
      <c r="CH47" s="71"/>
      <c r="CI47" s="71"/>
      <c r="CJ47" s="71"/>
      <c r="CK47" s="71"/>
      <c r="CL47" s="71"/>
      <c r="CM47" s="71"/>
    </row>
    <row r="48" spans="1:91" s="73" customFormat="1" ht="15" x14ac:dyDescent="0.2">
      <c r="A48" s="158">
        <f t="shared" si="27"/>
        <v>1.8166274845052362E-3</v>
      </c>
      <c r="B48" s="5">
        <f t="shared" si="26"/>
        <v>34</v>
      </c>
      <c r="C48" s="83" t="s">
        <v>49</v>
      </c>
      <c r="D48" s="83" t="s">
        <v>2</v>
      </c>
      <c r="E48" s="83" t="s">
        <v>17</v>
      </c>
      <c r="F48" s="83" t="s">
        <v>20</v>
      </c>
      <c r="G48" s="83" t="s">
        <v>30</v>
      </c>
      <c r="H48" s="83" t="s">
        <v>50</v>
      </c>
      <c r="I48" s="83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>
        <v>1</v>
      </c>
      <c r="AX48" s="84"/>
      <c r="AY48" s="84"/>
      <c r="AZ48" s="84"/>
      <c r="BA48" s="84"/>
      <c r="BB48" s="84"/>
      <c r="BC48" s="84"/>
      <c r="BD48" s="84">
        <v>1</v>
      </c>
      <c r="BE48" s="84">
        <v>5</v>
      </c>
      <c r="BF48" s="84">
        <v>1</v>
      </c>
      <c r="BG48" s="84">
        <v>1</v>
      </c>
      <c r="BH48" s="84"/>
      <c r="BI48" s="84">
        <v>2</v>
      </c>
      <c r="BJ48" s="84">
        <v>1</v>
      </c>
      <c r="BK48" s="84"/>
      <c r="BL48" s="84">
        <v>5</v>
      </c>
      <c r="BM48" s="84">
        <v>1</v>
      </c>
      <c r="BN48" s="84"/>
      <c r="BO48" s="84"/>
      <c r="BP48" s="84">
        <v>3</v>
      </c>
      <c r="BQ48" s="84"/>
      <c r="BR48" s="84">
        <v>4</v>
      </c>
      <c r="BS48" s="84">
        <v>2</v>
      </c>
      <c r="BT48" s="84"/>
      <c r="BU48" s="84"/>
      <c r="BV48" s="84"/>
      <c r="BW48" s="84"/>
      <c r="BX48" s="84">
        <v>1</v>
      </c>
      <c r="BY48" s="84"/>
      <c r="BZ48" s="84">
        <v>3</v>
      </c>
      <c r="CA48" s="84"/>
      <c r="CB48" s="84"/>
      <c r="CC48" s="84"/>
      <c r="CD48" s="84"/>
      <c r="CE48" s="84"/>
      <c r="CF48" s="84"/>
      <c r="CG48" s="84"/>
      <c r="CH48" s="84"/>
      <c r="CI48" s="84">
        <v>1</v>
      </c>
      <c r="CJ48" s="84"/>
      <c r="CK48" s="84"/>
      <c r="CL48" s="84"/>
      <c r="CM48" s="84">
        <v>2</v>
      </c>
    </row>
    <row r="49" spans="1:91" s="87" customFormat="1" ht="15" x14ac:dyDescent="0.2">
      <c r="A49" s="159">
        <f t="shared" si="27"/>
        <v>1.6563368241077152E-3</v>
      </c>
      <c r="B49" s="9">
        <f t="shared" si="26"/>
        <v>31</v>
      </c>
      <c r="C49" s="85" t="s">
        <v>111</v>
      </c>
      <c r="D49" s="85" t="s">
        <v>2</v>
      </c>
      <c r="E49" s="85" t="s">
        <v>108</v>
      </c>
      <c r="F49" s="85" t="s">
        <v>18</v>
      </c>
      <c r="G49" s="85" t="s">
        <v>109</v>
      </c>
      <c r="H49" s="85" t="s">
        <v>24</v>
      </c>
      <c r="I49" s="85" t="s">
        <v>112</v>
      </c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  <c r="AT49" s="86"/>
      <c r="AU49" s="86"/>
      <c r="AV49" s="86"/>
      <c r="AW49" s="86"/>
      <c r="AX49" s="86"/>
      <c r="AY49" s="86"/>
      <c r="AZ49" s="86"/>
      <c r="BA49" s="86"/>
      <c r="BB49" s="86"/>
      <c r="BC49" s="86"/>
      <c r="BD49" s="86"/>
      <c r="BE49" s="86"/>
      <c r="BF49" s="86"/>
      <c r="BG49" s="86"/>
      <c r="BH49" s="86"/>
      <c r="BI49" s="86"/>
      <c r="BJ49" s="86"/>
      <c r="BK49" s="86"/>
      <c r="BL49" s="86">
        <v>6</v>
      </c>
      <c r="BM49" s="86">
        <v>2</v>
      </c>
      <c r="BN49" s="86">
        <v>7</v>
      </c>
      <c r="BO49" s="86"/>
      <c r="BP49" s="86">
        <v>2</v>
      </c>
      <c r="BQ49" s="86"/>
      <c r="BR49" s="86"/>
      <c r="BS49" s="86">
        <v>8</v>
      </c>
      <c r="BT49" s="86">
        <v>3</v>
      </c>
      <c r="BU49" s="86">
        <v>1</v>
      </c>
      <c r="BV49" s="86">
        <v>2</v>
      </c>
      <c r="BW49" s="86"/>
      <c r="BX49" s="86"/>
      <c r="BY49" s="86"/>
      <c r="BZ49" s="86"/>
      <c r="CA49" s="86"/>
      <c r="CB49" s="86"/>
      <c r="CC49" s="86"/>
      <c r="CD49" s="86"/>
      <c r="CE49" s="86"/>
      <c r="CF49" s="86"/>
      <c r="CG49" s="86"/>
      <c r="CH49" s="86"/>
      <c r="CI49" s="86"/>
      <c r="CJ49" s="86"/>
      <c r="CK49" s="86"/>
      <c r="CL49" s="86"/>
      <c r="CM49" s="86"/>
    </row>
    <row r="50" spans="1:91" s="90" customFormat="1" ht="15" x14ac:dyDescent="0.2">
      <c r="A50" s="160">
        <f t="shared" si="27"/>
        <v>1.4426159435776875E-3</v>
      </c>
      <c r="B50" s="14">
        <f t="shared" si="26"/>
        <v>27</v>
      </c>
      <c r="C50" s="88" t="s">
        <v>14</v>
      </c>
      <c r="D50" s="88" t="s">
        <v>12</v>
      </c>
      <c r="E50" s="15" t="s">
        <v>3</v>
      </c>
      <c r="F50" s="88" t="s">
        <v>154</v>
      </c>
      <c r="G50" s="6" t="s">
        <v>21</v>
      </c>
      <c r="H50" s="88"/>
      <c r="I50" s="88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89"/>
      <c r="AZ50" s="89"/>
      <c r="BA50" s="89"/>
      <c r="BB50" s="89"/>
      <c r="BC50" s="89"/>
      <c r="BD50" s="89"/>
      <c r="BE50" s="89"/>
      <c r="BF50" s="89"/>
      <c r="BG50" s="89"/>
      <c r="BH50" s="89"/>
      <c r="BI50" s="89"/>
      <c r="BJ50" s="89"/>
      <c r="BK50" s="89"/>
      <c r="BL50" s="89"/>
      <c r="BM50" s="89"/>
      <c r="BN50" s="89"/>
      <c r="BO50" s="89"/>
      <c r="BP50" s="89"/>
      <c r="BQ50" s="89">
        <v>2</v>
      </c>
      <c r="BR50" s="89">
        <v>1</v>
      </c>
      <c r="BS50" s="89"/>
      <c r="BT50" s="89"/>
      <c r="BU50" s="89"/>
      <c r="BV50" s="89"/>
      <c r="BW50" s="89"/>
      <c r="BX50" s="89"/>
      <c r="BY50" s="89"/>
      <c r="BZ50" s="89"/>
      <c r="CA50" s="89"/>
      <c r="CB50" s="89">
        <v>4</v>
      </c>
      <c r="CC50" s="89">
        <v>13</v>
      </c>
      <c r="CD50" s="89">
        <v>2</v>
      </c>
      <c r="CE50" s="89">
        <v>1</v>
      </c>
      <c r="CF50" s="89">
        <v>2</v>
      </c>
      <c r="CG50" s="89"/>
      <c r="CH50" s="89">
        <v>1</v>
      </c>
      <c r="CI50" s="89"/>
      <c r="CJ50" s="89"/>
      <c r="CK50" s="89"/>
      <c r="CL50" s="89"/>
      <c r="CM50" s="89">
        <v>1</v>
      </c>
    </row>
    <row r="51" spans="1:91" s="93" customFormat="1" ht="15" x14ac:dyDescent="0.2">
      <c r="A51" s="161">
        <f t="shared" si="27"/>
        <v>1.2288950630476598E-3</v>
      </c>
      <c r="B51" s="18">
        <f t="shared" si="26"/>
        <v>23</v>
      </c>
      <c r="C51" s="79" t="s">
        <v>120</v>
      </c>
      <c r="D51" s="79" t="s">
        <v>2</v>
      </c>
      <c r="E51" s="79" t="s">
        <v>108</v>
      </c>
      <c r="F51" s="79" t="s">
        <v>18</v>
      </c>
      <c r="G51" s="79" t="s">
        <v>109</v>
      </c>
      <c r="H51" s="79" t="s">
        <v>121</v>
      </c>
      <c r="I51" s="79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>
        <v>1</v>
      </c>
      <c r="BL51" s="80">
        <v>2</v>
      </c>
      <c r="BM51" s="80"/>
      <c r="BN51" s="80"/>
      <c r="BO51" s="80"/>
      <c r="BP51" s="80">
        <v>2</v>
      </c>
      <c r="BQ51" s="80">
        <v>8</v>
      </c>
      <c r="BR51" s="80"/>
      <c r="BS51" s="80"/>
      <c r="BT51" s="80">
        <v>4</v>
      </c>
      <c r="BU51" s="80"/>
      <c r="BV51" s="80">
        <v>3</v>
      </c>
      <c r="BW51" s="80"/>
      <c r="BX51" s="80"/>
      <c r="BY51" s="80"/>
      <c r="BZ51" s="80"/>
      <c r="CA51" s="80">
        <v>1</v>
      </c>
      <c r="CB51" s="80"/>
      <c r="CC51" s="80"/>
      <c r="CD51" s="80">
        <v>1</v>
      </c>
      <c r="CE51" s="80"/>
      <c r="CF51" s="80">
        <v>1</v>
      </c>
      <c r="CG51" s="80"/>
      <c r="CH51" s="80"/>
      <c r="CI51" s="80"/>
      <c r="CJ51" s="80"/>
      <c r="CK51" s="80"/>
      <c r="CL51" s="80"/>
      <c r="CM51" s="80"/>
    </row>
    <row r="52" spans="1:91" s="94" customFormat="1" ht="15" x14ac:dyDescent="0.2">
      <c r="A52" s="162">
        <f t="shared" si="27"/>
        <v>1.1754648429151528E-3</v>
      </c>
      <c r="B52" s="23">
        <f t="shared" si="26"/>
        <v>22</v>
      </c>
      <c r="C52" s="47" t="s">
        <v>141</v>
      </c>
      <c r="D52" s="47" t="s">
        <v>135</v>
      </c>
      <c r="E52" s="47" t="s">
        <v>139</v>
      </c>
      <c r="F52" s="47" t="s">
        <v>154</v>
      </c>
      <c r="G52" s="6" t="s">
        <v>21</v>
      </c>
      <c r="H52" s="47"/>
      <c r="I52" s="47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>
        <v>1</v>
      </c>
      <c r="AL52" s="48">
        <v>6</v>
      </c>
      <c r="AM52" s="48"/>
      <c r="AN52" s="48">
        <v>5</v>
      </c>
      <c r="AO52" s="48"/>
      <c r="AP52" s="48"/>
      <c r="AQ52" s="48"/>
      <c r="AR52" s="48"/>
      <c r="AS52" s="48"/>
      <c r="AT52" s="48">
        <v>6</v>
      </c>
      <c r="AU52" s="48"/>
      <c r="AV52" s="48">
        <v>2</v>
      </c>
      <c r="AW52" s="48">
        <v>1</v>
      </c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>
        <v>1</v>
      </c>
      <c r="BJ52" s="48"/>
      <c r="BK52" s="48"/>
      <c r="BL52" s="48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W52" s="48"/>
      <c r="BX52" s="48"/>
      <c r="BY52" s="48"/>
      <c r="BZ52" s="48"/>
      <c r="CA52" s="48"/>
      <c r="CB52" s="48"/>
      <c r="CC52" s="48"/>
      <c r="CD52" s="48"/>
      <c r="CE52" s="48"/>
      <c r="CF52" s="48"/>
      <c r="CG52" s="48"/>
      <c r="CH52" s="48"/>
      <c r="CI52" s="48"/>
      <c r="CJ52" s="48"/>
      <c r="CK52" s="48"/>
      <c r="CL52" s="48"/>
      <c r="CM52" s="48"/>
    </row>
    <row r="53" spans="1:91" s="97" customFormat="1" ht="15" x14ac:dyDescent="0.2">
      <c r="A53" s="163">
        <f t="shared" si="27"/>
        <v>1.0686044026501388E-3</v>
      </c>
      <c r="B53" s="28">
        <f t="shared" si="26"/>
        <v>20</v>
      </c>
      <c r="C53" s="95" t="s">
        <v>44</v>
      </c>
      <c r="D53" s="95" t="s">
        <v>2</v>
      </c>
      <c r="E53" s="95" t="s">
        <v>17</v>
      </c>
      <c r="F53" s="95" t="s">
        <v>18</v>
      </c>
      <c r="G53" s="95" t="s">
        <v>45</v>
      </c>
      <c r="H53" s="95" t="s">
        <v>46</v>
      </c>
      <c r="I53" s="95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96"/>
      <c r="AU53" s="96"/>
      <c r="AV53" s="96"/>
      <c r="AW53" s="96"/>
      <c r="AX53" s="96"/>
      <c r="AY53" s="96">
        <v>3</v>
      </c>
      <c r="AZ53" s="96"/>
      <c r="BA53" s="96">
        <v>1</v>
      </c>
      <c r="BB53" s="96"/>
      <c r="BC53" s="96">
        <v>1</v>
      </c>
      <c r="BD53" s="96">
        <v>1</v>
      </c>
      <c r="BE53" s="96">
        <v>7</v>
      </c>
      <c r="BF53" s="96">
        <v>5</v>
      </c>
      <c r="BG53" s="96"/>
      <c r="BH53" s="96">
        <v>1</v>
      </c>
      <c r="BI53" s="96"/>
      <c r="BJ53" s="96"/>
      <c r="BK53" s="96"/>
      <c r="BL53" s="96"/>
      <c r="BM53" s="96"/>
      <c r="BN53" s="96"/>
      <c r="BO53" s="96"/>
      <c r="BP53" s="96"/>
      <c r="BQ53" s="96"/>
      <c r="BR53" s="96"/>
      <c r="BS53" s="96">
        <v>1</v>
      </c>
      <c r="BT53" s="96"/>
      <c r="BU53" s="96"/>
      <c r="BV53" s="96"/>
      <c r="BW53" s="96"/>
      <c r="BX53" s="96"/>
      <c r="BY53" s="96"/>
      <c r="BZ53" s="96"/>
      <c r="CA53" s="96"/>
      <c r="CB53" s="96"/>
      <c r="CC53" s="96"/>
      <c r="CD53" s="96"/>
      <c r="CE53" s="96"/>
      <c r="CF53" s="96"/>
      <c r="CG53" s="96"/>
      <c r="CH53" s="96"/>
      <c r="CI53" s="96"/>
      <c r="CJ53" s="96"/>
      <c r="CK53" s="96"/>
      <c r="CL53" s="96"/>
      <c r="CM53" s="96"/>
    </row>
    <row r="54" spans="1:91" s="100" customFormat="1" ht="15" x14ac:dyDescent="0.2">
      <c r="A54" s="158">
        <f t="shared" si="27"/>
        <v>1.0686044026501388E-3</v>
      </c>
      <c r="B54" s="5">
        <f t="shared" si="26"/>
        <v>20</v>
      </c>
      <c r="C54" s="98" t="s">
        <v>129</v>
      </c>
      <c r="D54" s="98" t="s">
        <v>2</v>
      </c>
      <c r="E54" s="98" t="s">
        <v>100</v>
      </c>
      <c r="F54" s="98" t="s">
        <v>18</v>
      </c>
      <c r="G54" s="98" t="s">
        <v>101</v>
      </c>
      <c r="H54" s="98" t="s">
        <v>130</v>
      </c>
      <c r="I54" s="98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99"/>
      <c r="AR54" s="99"/>
      <c r="AS54" s="99"/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99"/>
      <c r="BE54" s="99"/>
      <c r="BF54" s="99"/>
      <c r="BG54" s="99"/>
      <c r="BH54" s="99"/>
      <c r="BI54" s="99"/>
      <c r="BJ54" s="99"/>
      <c r="BK54" s="99"/>
      <c r="BL54" s="99"/>
      <c r="BM54" s="99"/>
      <c r="BN54" s="99"/>
      <c r="BO54" s="99"/>
      <c r="BP54" s="99"/>
      <c r="BQ54" s="99"/>
      <c r="BR54" s="99"/>
      <c r="BS54" s="99"/>
      <c r="BT54" s="99"/>
      <c r="BU54" s="99"/>
      <c r="BV54" s="99"/>
      <c r="BW54" s="99"/>
      <c r="BX54" s="99"/>
      <c r="BY54" s="99"/>
      <c r="BZ54" s="99"/>
      <c r="CA54" s="99"/>
      <c r="CB54" s="99"/>
      <c r="CC54" s="99"/>
      <c r="CD54" s="99"/>
      <c r="CE54" s="99"/>
      <c r="CF54" s="99"/>
      <c r="CG54" s="99"/>
      <c r="CH54" s="99">
        <v>2</v>
      </c>
      <c r="CI54" s="99">
        <v>1</v>
      </c>
      <c r="CJ54" s="99">
        <v>2</v>
      </c>
      <c r="CK54" s="99">
        <v>8</v>
      </c>
      <c r="CL54" s="99">
        <v>7</v>
      </c>
      <c r="CM54" s="99"/>
    </row>
    <row r="55" spans="1:91" s="103" customFormat="1" ht="15" x14ac:dyDescent="0.2">
      <c r="A55" s="159">
        <f t="shared" si="27"/>
        <v>1.0151741825176321E-3</v>
      </c>
      <c r="B55" s="9">
        <f t="shared" si="26"/>
        <v>19</v>
      </c>
      <c r="C55" s="101" t="s">
        <v>79</v>
      </c>
      <c r="D55" s="101" t="s">
        <v>2</v>
      </c>
      <c r="E55" s="58" t="s">
        <v>77</v>
      </c>
      <c r="F55" s="58" t="s">
        <v>77</v>
      </c>
      <c r="G55" s="58" t="s">
        <v>77</v>
      </c>
      <c r="H55" s="58" t="s">
        <v>80</v>
      </c>
      <c r="I55" s="58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  <c r="BB55" s="102"/>
      <c r="BC55" s="102"/>
      <c r="BD55" s="102"/>
      <c r="BE55" s="102"/>
      <c r="BF55" s="102"/>
      <c r="BG55" s="102"/>
      <c r="BH55" s="102"/>
      <c r="BI55" s="102"/>
      <c r="BJ55" s="102"/>
      <c r="BK55" s="102"/>
      <c r="BL55" s="102"/>
      <c r="BM55" s="102"/>
      <c r="BN55" s="102"/>
      <c r="BO55" s="102"/>
      <c r="BP55" s="102"/>
      <c r="BQ55" s="102"/>
      <c r="BR55" s="102">
        <v>1</v>
      </c>
      <c r="BS55" s="102"/>
      <c r="BT55" s="102"/>
      <c r="BU55" s="102">
        <v>2</v>
      </c>
      <c r="BV55" s="102"/>
      <c r="BW55" s="102">
        <v>2</v>
      </c>
      <c r="BX55" s="102">
        <v>2</v>
      </c>
      <c r="BY55" s="102">
        <v>6</v>
      </c>
      <c r="BZ55" s="102">
        <v>2</v>
      </c>
      <c r="CA55" s="102">
        <v>1</v>
      </c>
      <c r="CB55" s="102"/>
      <c r="CC55" s="102"/>
      <c r="CD55" s="102"/>
      <c r="CE55" s="102"/>
      <c r="CF55" s="102"/>
      <c r="CG55" s="102"/>
      <c r="CH55" s="102"/>
      <c r="CI55" s="102"/>
      <c r="CJ55" s="102"/>
      <c r="CK55" s="102">
        <v>1</v>
      </c>
      <c r="CL55" s="102">
        <v>1</v>
      </c>
      <c r="CM55" s="102">
        <v>1</v>
      </c>
    </row>
    <row r="56" spans="1:91" s="104" customFormat="1" ht="15" x14ac:dyDescent="0.2">
      <c r="A56" s="160">
        <f t="shared" si="27"/>
        <v>9.6174396238512508E-4</v>
      </c>
      <c r="B56" s="14">
        <f t="shared" ref="B56:B87" si="28">SUM(J56:CS56)</f>
        <v>18</v>
      </c>
      <c r="C56" s="91" t="s">
        <v>25</v>
      </c>
      <c r="D56" s="91" t="s">
        <v>2</v>
      </c>
      <c r="E56" s="91" t="s">
        <v>17</v>
      </c>
      <c r="F56" s="91" t="s">
        <v>20</v>
      </c>
      <c r="G56" s="91" t="s">
        <v>21</v>
      </c>
      <c r="H56" s="91" t="s">
        <v>26</v>
      </c>
      <c r="I56" s="91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>
        <v>1</v>
      </c>
      <c r="X56" s="92">
        <v>1</v>
      </c>
      <c r="Y56" s="92">
        <v>1</v>
      </c>
      <c r="Z56" s="92"/>
      <c r="AA56" s="92"/>
      <c r="AB56" s="92"/>
      <c r="AC56" s="92"/>
      <c r="AD56" s="92">
        <v>1</v>
      </c>
      <c r="AE56" s="92"/>
      <c r="AF56" s="92">
        <v>2</v>
      </c>
      <c r="AG56" s="92">
        <v>2</v>
      </c>
      <c r="AH56" s="92">
        <v>1</v>
      </c>
      <c r="AI56" s="92">
        <v>3</v>
      </c>
      <c r="AJ56" s="92">
        <v>5</v>
      </c>
      <c r="AK56" s="92">
        <v>1</v>
      </c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  <c r="BA56" s="92"/>
      <c r="BB56" s="92"/>
      <c r="BC56" s="92"/>
      <c r="BD56" s="92"/>
      <c r="BE56" s="92"/>
      <c r="BF56" s="92"/>
      <c r="BG56" s="92"/>
      <c r="BH56" s="92"/>
      <c r="BI56" s="92"/>
      <c r="BJ56" s="92"/>
      <c r="BK56" s="92"/>
      <c r="BL56" s="92"/>
      <c r="BM56" s="92"/>
      <c r="BN56" s="92"/>
      <c r="BO56" s="92"/>
      <c r="BP56" s="92"/>
      <c r="BQ56" s="92"/>
      <c r="BR56" s="92"/>
      <c r="BS56" s="92"/>
      <c r="BT56" s="92"/>
      <c r="BU56" s="92"/>
      <c r="BV56" s="92"/>
      <c r="BW56" s="92"/>
      <c r="BX56" s="92"/>
      <c r="BY56" s="92"/>
      <c r="BZ56" s="92"/>
      <c r="CA56" s="92"/>
      <c r="CB56" s="92"/>
      <c r="CC56" s="92"/>
      <c r="CD56" s="92"/>
      <c r="CE56" s="92"/>
      <c r="CF56" s="92"/>
      <c r="CG56" s="92"/>
      <c r="CH56" s="92"/>
      <c r="CI56" s="92"/>
      <c r="CJ56" s="92"/>
      <c r="CK56" s="92"/>
      <c r="CL56" s="92"/>
      <c r="CM56" s="92"/>
    </row>
    <row r="57" spans="1:91" s="107" customFormat="1" ht="15" x14ac:dyDescent="0.2">
      <c r="A57" s="161">
        <f t="shared" si="27"/>
        <v>9.083137422526181E-4</v>
      </c>
      <c r="B57" s="18">
        <f t="shared" si="28"/>
        <v>17</v>
      </c>
      <c r="C57" s="105" t="s">
        <v>41</v>
      </c>
      <c r="D57" s="105" t="s">
        <v>2</v>
      </c>
      <c r="E57" s="105" t="s">
        <v>17</v>
      </c>
      <c r="F57" s="105" t="s">
        <v>20</v>
      </c>
      <c r="G57" s="105" t="s">
        <v>30</v>
      </c>
      <c r="H57" s="105" t="s">
        <v>42</v>
      </c>
      <c r="I57" s="105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  <c r="AS57" s="106"/>
      <c r="AT57" s="106"/>
      <c r="AU57" s="106"/>
      <c r="AV57" s="106"/>
      <c r="AW57" s="106"/>
      <c r="AX57" s="106">
        <v>2</v>
      </c>
      <c r="AY57" s="106"/>
      <c r="AZ57" s="106"/>
      <c r="BA57" s="106"/>
      <c r="BB57" s="106">
        <v>1</v>
      </c>
      <c r="BC57" s="106"/>
      <c r="BD57" s="106">
        <v>7</v>
      </c>
      <c r="BE57" s="106"/>
      <c r="BF57" s="106">
        <v>3</v>
      </c>
      <c r="BG57" s="106"/>
      <c r="BH57" s="106">
        <v>2</v>
      </c>
      <c r="BI57" s="106">
        <v>1</v>
      </c>
      <c r="BJ57" s="106"/>
      <c r="BK57" s="106"/>
      <c r="BL57" s="106">
        <v>1</v>
      </c>
      <c r="BM57" s="106"/>
      <c r="BN57" s="106"/>
      <c r="BO57" s="106"/>
      <c r="BP57" s="106"/>
      <c r="BQ57" s="106"/>
      <c r="BR57" s="106"/>
      <c r="BS57" s="106"/>
      <c r="BT57" s="106"/>
      <c r="BU57" s="106"/>
      <c r="BV57" s="106"/>
      <c r="BW57" s="106"/>
      <c r="BX57" s="106"/>
      <c r="BY57" s="106"/>
      <c r="BZ57" s="106"/>
      <c r="CA57" s="106"/>
      <c r="CB57" s="106"/>
      <c r="CC57" s="106"/>
      <c r="CD57" s="106"/>
      <c r="CE57" s="106"/>
      <c r="CF57" s="106"/>
      <c r="CG57" s="106"/>
      <c r="CH57" s="106"/>
      <c r="CI57" s="106"/>
      <c r="CJ57" s="106"/>
      <c r="CK57" s="106"/>
      <c r="CL57" s="106"/>
      <c r="CM57" s="106"/>
    </row>
    <row r="58" spans="1:91" s="110" customFormat="1" ht="15" x14ac:dyDescent="0.2">
      <c r="A58" s="162">
        <f t="shared" si="27"/>
        <v>9.083137422526181E-4</v>
      </c>
      <c r="B58" s="23">
        <f t="shared" si="28"/>
        <v>17</v>
      </c>
      <c r="C58" s="108" t="s">
        <v>84</v>
      </c>
      <c r="D58" s="108" t="s">
        <v>2</v>
      </c>
      <c r="E58" s="108" t="s">
        <v>71</v>
      </c>
      <c r="F58" s="108" t="s">
        <v>20</v>
      </c>
      <c r="G58" s="108" t="s">
        <v>72</v>
      </c>
      <c r="H58" s="108" t="s">
        <v>85</v>
      </c>
      <c r="I58" s="108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  <c r="AC58" s="109"/>
      <c r="AD58" s="109"/>
      <c r="AE58" s="109"/>
      <c r="AF58" s="109"/>
      <c r="AG58" s="109"/>
      <c r="AH58" s="109"/>
      <c r="AI58" s="109"/>
      <c r="AJ58" s="109"/>
      <c r="AK58" s="109"/>
      <c r="AL58" s="109"/>
      <c r="AM58" s="109"/>
      <c r="AN58" s="109"/>
      <c r="AO58" s="109"/>
      <c r="AP58" s="109"/>
      <c r="AQ58" s="109"/>
      <c r="AR58" s="109"/>
      <c r="AS58" s="109"/>
      <c r="AT58" s="109"/>
      <c r="AU58" s="109"/>
      <c r="AV58" s="109"/>
      <c r="AW58" s="109"/>
      <c r="AX58" s="109"/>
      <c r="AY58" s="109"/>
      <c r="AZ58" s="109"/>
      <c r="BA58" s="109"/>
      <c r="BB58" s="109"/>
      <c r="BC58" s="109"/>
      <c r="BD58" s="109"/>
      <c r="BE58" s="109"/>
      <c r="BF58" s="109"/>
      <c r="BG58" s="109"/>
      <c r="BH58" s="109"/>
      <c r="BI58" s="109"/>
      <c r="BJ58" s="109"/>
      <c r="BK58" s="109"/>
      <c r="BL58" s="109"/>
      <c r="BM58" s="109"/>
      <c r="BN58" s="109"/>
      <c r="BO58" s="109"/>
      <c r="BP58" s="109"/>
      <c r="BQ58" s="109"/>
      <c r="BR58" s="109">
        <v>2</v>
      </c>
      <c r="BS58" s="109"/>
      <c r="BT58" s="109"/>
      <c r="BU58" s="109"/>
      <c r="BV58" s="109"/>
      <c r="BW58" s="109">
        <v>4</v>
      </c>
      <c r="BX58" s="109">
        <v>1</v>
      </c>
      <c r="BY58" s="109">
        <v>1</v>
      </c>
      <c r="BZ58" s="109">
        <v>1</v>
      </c>
      <c r="CA58" s="109">
        <v>1</v>
      </c>
      <c r="CB58" s="109"/>
      <c r="CC58" s="109"/>
      <c r="CD58" s="109">
        <v>4</v>
      </c>
      <c r="CE58" s="109"/>
      <c r="CF58" s="109">
        <v>2</v>
      </c>
      <c r="CG58" s="109"/>
      <c r="CH58" s="109"/>
      <c r="CI58" s="109">
        <v>1</v>
      </c>
      <c r="CJ58" s="109"/>
      <c r="CK58" s="109"/>
      <c r="CL58" s="109"/>
      <c r="CM58" s="109"/>
    </row>
    <row r="59" spans="1:91" s="111" customFormat="1" ht="15" x14ac:dyDescent="0.2">
      <c r="A59" s="163">
        <f t="shared" si="27"/>
        <v>8.5488352212011111E-4</v>
      </c>
      <c r="B59" s="28">
        <f t="shared" si="28"/>
        <v>16</v>
      </c>
      <c r="C59" s="51" t="s">
        <v>149</v>
      </c>
      <c r="D59" s="51" t="s">
        <v>135</v>
      </c>
      <c r="E59" s="51" t="s">
        <v>150</v>
      </c>
      <c r="F59" s="51" t="s">
        <v>154</v>
      </c>
      <c r="G59" s="51"/>
      <c r="H59" s="51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>
        <v>1</v>
      </c>
      <c r="BS59" s="52">
        <v>6</v>
      </c>
      <c r="BT59" s="52">
        <v>9</v>
      </c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</row>
    <row r="60" spans="1:91" s="115" customFormat="1" ht="15" x14ac:dyDescent="0.2">
      <c r="A60" s="158">
        <f t="shared" si="27"/>
        <v>8.0145330198760423E-4</v>
      </c>
      <c r="B60" s="5">
        <f t="shared" si="28"/>
        <v>15</v>
      </c>
      <c r="C60" s="112" t="s">
        <v>31</v>
      </c>
      <c r="D60" s="112" t="s">
        <v>2</v>
      </c>
      <c r="E60" s="112" t="s">
        <v>17</v>
      </c>
      <c r="F60" s="112" t="s">
        <v>20</v>
      </c>
      <c r="G60" s="112" t="s">
        <v>30</v>
      </c>
      <c r="H60" s="113" t="s">
        <v>158</v>
      </c>
      <c r="I60" s="113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14"/>
      <c r="AI60" s="114"/>
      <c r="AJ60" s="114"/>
      <c r="AK60" s="114"/>
      <c r="AL60" s="114"/>
      <c r="AM60" s="114"/>
      <c r="AN60" s="114"/>
      <c r="AO60" s="114"/>
      <c r="AP60" s="114"/>
      <c r="AQ60" s="114"/>
      <c r="AR60" s="114"/>
      <c r="AS60" s="114"/>
      <c r="AT60" s="114">
        <v>1</v>
      </c>
      <c r="AU60" s="114">
        <v>14</v>
      </c>
      <c r="AV60" s="114"/>
      <c r="AW60" s="114"/>
      <c r="AX60" s="114"/>
      <c r="AY60" s="114"/>
      <c r="AZ60" s="114"/>
      <c r="BA60" s="114"/>
      <c r="BB60" s="114"/>
      <c r="BC60" s="114"/>
      <c r="BD60" s="114"/>
      <c r="BE60" s="114"/>
      <c r="BF60" s="114"/>
      <c r="BG60" s="114"/>
      <c r="BH60" s="114"/>
      <c r="BI60" s="114"/>
      <c r="BJ60" s="114"/>
      <c r="BK60" s="114"/>
      <c r="BL60" s="114"/>
      <c r="BM60" s="114"/>
      <c r="BN60" s="114"/>
      <c r="BO60" s="114"/>
      <c r="BP60" s="114"/>
      <c r="BQ60" s="114"/>
      <c r="BR60" s="114"/>
      <c r="BS60" s="114"/>
      <c r="BT60" s="114"/>
      <c r="BU60" s="114"/>
      <c r="BV60" s="114"/>
      <c r="BW60" s="114"/>
      <c r="BX60" s="114"/>
      <c r="BY60" s="114"/>
      <c r="BZ60" s="114"/>
      <c r="CA60" s="114"/>
      <c r="CB60" s="114"/>
      <c r="CC60" s="114"/>
      <c r="CD60" s="114"/>
      <c r="CE60" s="114"/>
      <c r="CF60" s="114"/>
      <c r="CG60" s="114"/>
      <c r="CH60" s="114"/>
      <c r="CI60" s="114"/>
      <c r="CJ60" s="114"/>
      <c r="CK60" s="114"/>
      <c r="CL60" s="114"/>
      <c r="CM60" s="114"/>
    </row>
    <row r="61" spans="1:91" s="38" customFormat="1" ht="15" x14ac:dyDescent="0.2">
      <c r="A61" s="159">
        <f t="shared" si="27"/>
        <v>8.0145330198760423E-4</v>
      </c>
      <c r="B61" s="9">
        <f t="shared" si="28"/>
        <v>15</v>
      </c>
      <c r="C61" s="58" t="s">
        <v>53</v>
      </c>
      <c r="D61" s="58" t="s">
        <v>2</v>
      </c>
      <c r="E61" s="58" t="s">
        <v>17</v>
      </c>
      <c r="F61" s="58" t="s">
        <v>20</v>
      </c>
      <c r="G61" s="58" t="s">
        <v>21</v>
      </c>
      <c r="H61" s="58" t="s">
        <v>54</v>
      </c>
      <c r="I61" s="58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>
        <v>1</v>
      </c>
      <c r="BB61" s="59"/>
      <c r="BC61" s="59">
        <v>6</v>
      </c>
      <c r="BD61" s="59"/>
      <c r="BE61" s="59"/>
      <c r="BF61" s="59"/>
      <c r="BG61" s="59">
        <v>1</v>
      </c>
      <c r="BH61" s="59"/>
      <c r="BI61" s="59"/>
      <c r="BJ61" s="59"/>
      <c r="BK61" s="59">
        <v>2</v>
      </c>
      <c r="BL61" s="59"/>
      <c r="BM61" s="59"/>
      <c r="BN61" s="59"/>
      <c r="BO61" s="59"/>
      <c r="BP61" s="59"/>
      <c r="BQ61" s="59"/>
      <c r="BR61" s="59"/>
      <c r="BS61" s="59"/>
      <c r="BT61" s="59">
        <v>1</v>
      </c>
      <c r="BU61" s="59"/>
      <c r="BV61" s="59"/>
      <c r="BW61" s="59">
        <v>1</v>
      </c>
      <c r="BX61" s="59"/>
      <c r="BY61" s="59">
        <v>1</v>
      </c>
      <c r="BZ61" s="59"/>
      <c r="CA61" s="59">
        <v>2</v>
      </c>
      <c r="CB61" s="59"/>
      <c r="CC61" s="59"/>
      <c r="CD61" s="59"/>
      <c r="CE61" s="59"/>
      <c r="CF61" s="59"/>
      <c r="CG61" s="59"/>
      <c r="CH61" s="59"/>
      <c r="CI61" s="59"/>
      <c r="CJ61" s="59"/>
      <c r="CK61" s="59"/>
      <c r="CL61" s="59"/>
      <c r="CM61" s="59"/>
    </row>
    <row r="62" spans="1:91" s="118" customFormat="1" ht="15" x14ac:dyDescent="0.2">
      <c r="A62" s="160">
        <f t="shared" si="27"/>
        <v>7.4802308185509725E-4</v>
      </c>
      <c r="B62" s="14">
        <f t="shared" si="28"/>
        <v>14</v>
      </c>
      <c r="C62" s="116" t="s">
        <v>82</v>
      </c>
      <c r="D62" s="116" t="s">
        <v>2</v>
      </c>
      <c r="E62" s="116" t="s">
        <v>71</v>
      </c>
      <c r="F62" s="116" t="s">
        <v>20</v>
      </c>
      <c r="G62" s="116" t="s">
        <v>72</v>
      </c>
      <c r="H62" s="116" t="s">
        <v>83</v>
      </c>
      <c r="I62" s="116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  <c r="U62" s="117"/>
      <c r="V62" s="117"/>
      <c r="W62" s="117"/>
      <c r="X62" s="117"/>
      <c r="Y62" s="117"/>
      <c r="Z62" s="117"/>
      <c r="AA62" s="117"/>
      <c r="AB62" s="117"/>
      <c r="AC62" s="117"/>
      <c r="AD62" s="117"/>
      <c r="AE62" s="117"/>
      <c r="AF62" s="117"/>
      <c r="AG62" s="117"/>
      <c r="AH62" s="117"/>
      <c r="AI62" s="117"/>
      <c r="AJ62" s="117"/>
      <c r="AK62" s="117"/>
      <c r="AL62" s="117"/>
      <c r="AM62" s="117"/>
      <c r="AN62" s="117"/>
      <c r="AO62" s="117"/>
      <c r="AP62" s="117"/>
      <c r="AQ62" s="117"/>
      <c r="AR62" s="117"/>
      <c r="AS62" s="117"/>
      <c r="AT62" s="117"/>
      <c r="AU62" s="117"/>
      <c r="AV62" s="117"/>
      <c r="AW62" s="117"/>
      <c r="AX62" s="117"/>
      <c r="AY62" s="117"/>
      <c r="AZ62" s="117"/>
      <c r="BA62" s="117"/>
      <c r="BB62" s="117"/>
      <c r="BC62" s="117">
        <v>1</v>
      </c>
      <c r="BD62" s="117"/>
      <c r="BE62" s="117"/>
      <c r="BF62" s="117"/>
      <c r="BG62" s="117"/>
      <c r="BH62" s="117"/>
      <c r="BI62" s="117"/>
      <c r="BJ62" s="117"/>
      <c r="BK62" s="117"/>
      <c r="BL62" s="117"/>
      <c r="BM62" s="117"/>
      <c r="BN62" s="117">
        <v>1</v>
      </c>
      <c r="BO62" s="117">
        <v>1</v>
      </c>
      <c r="BP62" s="117"/>
      <c r="BQ62" s="117">
        <v>2</v>
      </c>
      <c r="BR62" s="117">
        <v>2</v>
      </c>
      <c r="BS62" s="117"/>
      <c r="BT62" s="117">
        <v>2</v>
      </c>
      <c r="BU62" s="117"/>
      <c r="BV62" s="117">
        <v>1</v>
      </c>
      <c r="BW62" s="117"/>
      <c r="BX62" s="117"/>
      <c r="BY62" s="117"/>
      <c r="BZ62" s="117"/>
      <c r="CA62" s="117"/>
      <c r="CB62" s="117"/>
      <c r="CC62" s="117"/>
      <c r="CD62" s="117"/>
      <c r="CE62" s="117"/>
      <c r="CF62" s="117">
        <v>2</v>
      </c>
      <c r="CG62" s="117"/>
      <c r="CH62" s="117"/>
      <c r="CI62" s="117"/>
      <c r="CJ62" s="117"/>
      <c r="CK62" s="117"/>
      <c r="CL62" s="117"/>
      <c r="CM62" s="117">
        <v>2</v>
      </c>
    </row>
    <row r="63" spans="1:91" s="45" customFormat="1" ht="15" x14ac:dyDescent="0.2">
      <c r="A63" s="161">
        <f t="shared" si="27"/>
        <v>6.9459286172259026E-4</v>
      </c>
      <c r="B63" s="18">
        <f t="shared" si="28"/>
        <v>13</v>
      </c>
      <c r="C63" s="43" t="s">
        <v>76</v>
      </c>
      <c r="D63" s="43" t="s">
        <v>2</v>
      </c>
      <c r="E63" s="43" t="s">
        <v>77</v>
      </c>
      <c r="F63" s="43" t="s">
        <v>77</v>
      </c>
      <c r="G63" s="43" t="s">
        <v>77</v>
      </c>
      <c r="H63" s="197" t="s">
        <v>158</v>
      </c>
      <c r="I63" s="43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>
        <v>1</v>
      </c>
      <c r="BO63" s="44"/>
      <c r="BP63" s="44"/>
      <c r="BQ63" s="44">
        <v>1</v>
      </c>
      <c r="BR63" s="44"/>
      <c r="BS63" s="44">
        <v>2</v>
      </c>
      <c r="BT63" s="44">
        <v>1</v>
      </c>
      <c r="BU63" s="44">
        <v>1</v>
      </c>
      <c r="BV63" s="44"/>
      <c r="BW63" s="44">
        <v>1</v>
      </c>
      <c r="BX63" s="44"/>
      <c r="BY63" s="44">
        <v>4</v>
      </c>
      <c r="BZ63" s="44">
        <v>1</v>
      </c>
      <c r="CA63" s="44"/>
      <c r="CB63" s="44">
        <v>1</v>
      </c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</row>
    <row r="64" spans="1:91" s="49" customFormat="1" ht="15" x14ac:dyDescent="0.2">
      <c r="A64" s="162">
        <f t="shared" si="27"/>
        <v>6.9459286172259026E-4</v>
      </c>
      <c r="B64" s="23">
        <f t="shared" si="28"/>
        <v>13</v>
      </c>
      <c r="C64" s="119" t="s">
        <v>99</v>
      </c>
      <c r="D64" s="119" t="s">
        <v>2</v>
      </c>
      <c r="E64" s="119" t="s">
        <v>100</v>
      </c>
      <c r="F64" s="119" t="s">
        <v>18</v>
      </c>
      <c r="G64" s="119" t="s">
        <v>101</v>
      </c>
      <c r="H64" s="119" t="s">
        <v>102</v>
      </c>
      <c r="I64" s="119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20"/>
      <c r="AD64" s="120"/>
      <c r="AE64" s="120"/>
      <c r="AF64" s="120"/>
      <c r="AG64" s="120"/>
      <c r="AH64" s="120"/>
      <c r="AI64" s="120"/>
      <c r="AJ64" s="120"/>
      <c r="AK64" s="120"/>
      <c r="AL64" s="120"/>
      <c r="AM64" s="120"/>
      <c r="AN64" s="120"/>
      <c r="AO64" s="120"/>
      <c r="AP64" s="120"/>
      <c r="AQ64" s="120"/>
      <c r="AR64" s="120"/>
      <c r="AS64" s="120"/>
      <c r="AT64" s="120"/>
      <c r="AU64" s="120"/>
      <c r="AV64" s="120"/>
      <c r="AW64" s="120"/>
      <c r="AX64" s="120"/>
      <c r="AY64" s="120"/>
      <c r="AZ64" s="120"/>
      <c r="BA64" s="120"/>
      <c r="BB64" s="120"/>
      <c r="BC64" s="120"/>
      <c r="BD64" s="120"/>
      <c r="BE64" s="120"/>
      <c r="BF64" s="120"/>
      <c r="BG64" s="120"/>
      <c r="BH64" s="120"/>
      <c r="BI64" s="120"/>
      <c r="BJ64" s="120"/>
      <c r="BK64" s="120"/>
      <c r="BL64" s="120"/>
      <c r="BM64" s="120"/>
      <c r="BN64" s="120"/>
      <c r="BO64" s="120"/>
      <c r="BP64" s="120"/>
      <c r="BQ64" s="120"/>
      <c r="BR64" s="120"/>
      <c r="BS64" s="120"/>
      <c r="BT64" s="120"/>
      <c r="BU64" s="120"/>
      <c r="BV64" s="120"/>
      <c r="BW64" s="120"/>
      <c r="BX64" s="120"/>
      <c r="BY64" s="120"/>
      <c r="BZ64" s="120"/>
      <c r="CA64" s="120"/>
      <c r="CB64" s="120"/>
      <c r="CC64" s="120"/>
      <c r="CD64" s="120"/>
      <c r="CE64" s="120"/>
      <c r="CF64" s="120">
        <v>2</v>
      </c>
      <c r="CG64" s="120">
        <v>1</v>
      </c>
      <c r="CH64" s="120"/>
      <c r="CI64" s="120">
        <v>3</v>
      </c>
      <c r="CJ64" s="120"/>
      <c r="CK64" s="120"/>
      <c r="CL64" s="120"/>
      <c r="CM64" s="120">
        <v>7</v>
      </c>
    </row>
    <row r="65" spans="1:91" s="32" customFormat="1" ht="15" x14ac:dyDescent="0.2">
      <c r="A65" s="163">
        <f t="shared" si="27"/>
        <v>6.4116264159008339E-4</v>
      </c>
      <c r="B65" s="28">
        <f t="shared" si="28"/>
        <v>12</v>
      </c>
      <c r="C65" s="121" t="s">
        <v>57</v>
      </c>
      <c r="D65" s="121" t="s">
        <v>2</v>
      </c>
      <c r="E65" s="121" t="s">
        <v>17</v>
      </c>
      <c r="F65" s="121" t="s">
        <v>20</v>
      </c>
      <c r="G65" s="121" t="s">
        <v>30</v>
      </c>
      <c r="H65" s="121" t="s">
        <v>58</v>
      </c>
      <c r="I65" s="121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  <c r="AO65" s="122"/>
      <c r="AP65" s="122"/>
      <c r="AQ65" s="122"/>
      <c r="AR65" s="122"/>
      <c r="AS65" s="122"/>
      <c r="AT65" s="122"/>
      <c r="AU65" s="122"/>
      <c r="AV65" s="122"/>
      <c r="AW65" s="122"/>
      <c r="AX65" s="122"/>
      <c r="AY65" s="122"/>
      <c r="AZ65" s="122"/>
      <c r="BA65" s="122"/>
      <c r="BB65" s="122"/>
      <c r="BC65" s="122"/>
      <c r="BD65" s="122"/>
      <c r="BE65" s="122"/>
      <c r="BF65" s="122">
        <v>1</v>
      </c>
      <c r="BG65" s="122"/>
      <c r="BH65" s="122"/>
      <c r="BI65" s="122"/>
      <c r="BJ65" s="122"/>
      <c r="BK65" s="122"/>
      <c r="BL65" s="122"/>
      <c r="BM65" s="122"/>
      <c r="BN65" s="122">
        <v>1</v>
      </c>
      <c r="BO65" s="122"/>
      <c r="BP65" s="122"/>
      <c r="BQ65" s="122">
        <v>1</v>
      </c>
      <c r="BR65" s="122">
        <v>2</v>
      </c>
      <c r="BS65" s="122"/>
      <c r="BT65" s="122"/>
      <c r="BU65" s="122">
        <v>1</v>
      </c>
      <c r="BV65" s="122"/>
      <c r="BW65" s="122"/>
      <c r="BX65" s="122">
        <v>1</v>
      </c>
      <c r="BY65" s="122">
        <v>2</v>
      </c>
      <c r="BZ65" s="122">
        <v>1</v>
      </c>
      <c r="CA65" s="122">
        <v>1</v>
      </c>
      <c r="CB65" s="122"/>
      <c r="CC65" s="122">
        <v>1</v>
      </c>
      <c r="CD65" s="122"/>
      <c r="CE65" s="122"/>
      <c r="CF65" s="122"/>
      <c r="CG65" s="122"/>
      <c r="CH65" s="122"/>
      <c r="CI65" s="122"/>
      <c r="CJ65" s="122"/>
      <c r="CK65" s="122"/>
      <c r="CL65" s="122"/>
      <c r="CM65" s="122"/>
    </row>
    <row r="66" spans="1:91" s="35" customFormat="1" ht="15" x14ac:dyDescent="0.2">
      <c r="A66" s="158">
        <f t="shared" si="27"/>
        <v>6.4116264159008339E-4</v>
      </c>
      <c r="B66" s="5">
        <f t="shared" si="28"/>
        <v>12</v>
      </c>
      <c r="C66" s="112" t="s">
        <v>113</v>
      </c>
      <c r="D66" s="112" t="s">
        <v>2</v>
      </c>
      <c r="E66" s="112" t="s">
        <v>108</v>
      </c>
      <c r="F66" s="112" t="s">
        <v>18</v>
      </c>
      <c r="G66" s="112" t="s">
        <v>109</v>
      </c>
      <c r="H66" s="112" t="s">
        <v>114</v>
      </c>
      <c r="I66" s="112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  <c r="AR66" s="114"/>
      <c r="AS66" s="114"/>
      <c r="AT66" s="114"/>
      <c r="AU66" s="114"/>
      <c r="AV66" s="114"/>
      <c r="AW66" s="114"/>
      <c r="AX66" s="114"/>
      <c r="AY66" s="114"/>
      <c r="AZ66" s="114"/>
      <c r="BA66" s="114"/>
      <c r="BB66" s="114"/>
      <c r="BC66" s="114"/>
      <c r="BD66" s="114"/>
      <c r="BE66" s="114"/>
      <c r="BF66" s="114"/>
      <c r="BG66" s="114"/>
      <c r="BH66" s="114"/>
      <c r="BI66" s="114"/>
      <c r="BJ66" s="114"/>
      <c r="BK66" s="114"/>
      <c r="BL66" s="114"/>
      <c r="BM66" s="114"/>
      <c r="BN66" s="114"/>
      <c r="BO66" s="114"/>
      <c r="BP66" s="114"/>
      <c r="BQ66" s="114"/>
      <c r="BR66" s="114"/>
      <c r="BS66" s="114"/>
      <c r="BT66" s="114"/>
      <c r="BU66" s="114"/>
      <c r="BV66" s="114"/>
      <c r="BW66" s="114"/>
      <c r="BX66" s="114">
        <v>3</v>
      </c>
      <c r="BY66" s="114">
        <v>9</v>
      </c>
      <c r="BZ66" s="114"/>
      <c r="CA66" s="114"/>
      <c r="CB66" s="114"/>
      <c r="CC66" s="114"/>
      <c r="CD66" s="114"/>
      <c r="CE66" s="114"/>
      <c r="CF66" s="114"/>
      <c r="CG66" s="114"/>
      <c r="CH66" s="114"/>
      <c r="CI66" s="114"/>
      <c r="CJ66" s="114"/>
      <c r="CK66" s="114"/>
      <c r="CL66" s="114"/>
      <c r="CM66" s="114"/>
    </row>
    <row r="67" spans="1:91" s="125" customFormat="1" ht="15" x14ac:dyDescent="0.2">
      <c r="A67" s="159">
        <f t="shared" si="27"/>
        <v>5.877324214575764E-4</v>
      </c>
      <c r="B67" s="9">
        <f t="shared" si="28"/>
        <v>11</v>
      </c>
      <c r="C67" s="123" t="s">
        <v>65</v>
      </c>
      <c r="D67" s="123" t="s">
        <v>2</v>
      </c>
      <c r="E67" s="123" t="s">
        <v>17</v>
      </c>
      <c r="F67" s="123" t="s">
        <v>20</v>
      </c>
      <c r="G67" s="123" t="s">
        <v>30</v>
      </c>
      <c r="H67" s="123" t="s">
        <v>66</v>
      </c>
      <c r="I67" s="123"/>
      <c r="J67" s="124"/>
      <c r="K67" s="124"/>
      <c r="L67" s="124"/>
      <c r="M67" s="124"/>
      <c r="N67" s="124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4"/>
      <c r="AD67" s="124"/>
      <c r="AE67" s="124"/>
      <c r="AF67" s="124"/>
      <c r="AG67" s="124"/>
      <c r="AH67" s="124"/>
      <c r="AI67" s="124"/>
      <c r="AJ67" s="124"/>
      <c r="AK67" s="124"/>
      <c r="AL67" s="124"/>
      <c r="AM67" s="124"/>
      <c r="AN67" s="124"/>
      <c r="AO67" s="124"/>
      <c r="AP67" s="124"/>
      <c r="AQ67" s="124"/>
      <c r="AR67" s="124"/>
      <c r="AS67" s="124"/>
      <c r="AT67" s="124"/>
      <c r="AU67" s="124"/>
      <c r="AV67" s="124"/>
      <c r="AW67" s="124"/>
      <c r="AX67" s="124"/>
      <c r="AY67" s="124"/>
      <c r="AZ67" s="124"/>
      <c r="BA67" s="124"/>
      <c r="BB67" s="124"/>
      <c r="BC67" s="124"/>
      <c r="BD67" s="124"/>
      <c r="BE67" s="124"/>
      <c r="BF67" s="124"/>
      <c r="BG67" s="124"/>
      <c r="BH67" s="124"/>
      <c r="BI67" s="124"/>
      <c r="BJ67" s="124"/>
      <c r="BK67" s="124"/>
      <c r="BL67" s="124">
        <v>1</v>
      </c>
      <c r="BM67" s="124"/>
      <c r="BN67" s="124"/>
      <c r="BO67" s="124"/>
      <c r="BP67" s="124"/>
      <c r="BQ67" s="124"/>
      <c r="BR67" s="124"/>
      <c r="BS67" s="124"/>
      <c r="BT67" s="124"/>
      <c r="BU67" s="124"/>
      <c r="BV67" s="124"/>
      <c r="BW67" s="124"/>
      <c r="BX67" s="124"/>
      <c r="BY67" s="124"/>
      <c r="BZ67" s="124"/>
      <c r="CA67" s="124">
        <v>1</v>
      </c>
      <c r="CB67" s="124">
        <v>2</v>
      </c>
      <c r="CC67" s="124">
        <v>1</v>
      </c>
      <c r="CD67" s="124"/>
      <c r="CE67" s="124"/>
      <c r="CF67" s="124"/>
      <c r="CG67" s="124"/>
      <c r="CH67" s="124">
        <v>2</v>
      </c>
      <c r="CI67" s="124">
        <v>1</v>
      </c>
      <c r="CJ67" s="124"/>
      <c r="CK67" s="124"/>
      <c r="CL67" s="124"/>
      <c r="CM67" s="124">
        <v>3</v>
      </c>
    </row>
    <row r="68" spans="1:91" s="126" customFormat="1" ht="15" x14ac:dyDescent="0.2">
      <c r="A68" s="160">
        <f t="shared" si="27"/>
        <v>5.3430220132506942E-4</v>
      </c>
      <c r="B68" s="14">
        <f t="shared" si="28"/>
        <v>10</v>
      </c>
      <c r="C68" s="88" t="s">
        <v>35</v>
      </c>
      <c r="D68" s="88" t="s">
        <v>2</v>
      </c>
      <c r="E68" s="88" t="s">
        <v>17</v>
      </c>
      <c r="F68" s="88" t="s">
        <v>20</v>
      </c>
      <c r="G68" s="88" t="s">
        <v>30</v>
      </c>
      <c r="H68" s="88" t="s">
        <v>36</v>
      </c>
      <c r="I68" s="88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89"/>
      <c r="AN68" s="89"/>
      <c r="AO68" s="89"/>
      <c r="AP68" s="89"/>
      <c r="AQ68" s="89"/>
      <c r="AR68" s="89"/>
      <c r="AS68" s="89"/>
      <c r="AT68" s="89"/>
      <c r="AU68" s="89"/>
      <c r="AV68" s="89"/>
      <c r="AW68" s="89"/>
      <c r="AX68" s="89">
        <v>2</v>
      </c>
      <c r="AY68" s="89"/>
      <c r="AZ68" s="89"/>
      <c r="BA68" s="89"/>
      <c r="BB68" s="89"/>
      <c r="BC68" s="89"/>
      <c r="BD68" s="89"/>
      <c r="BE68" s="89">
        <v>3</v>
      </c>
      <c r="BF68" s="89"/>
      <c r="BG68" s="89"/>
      <c r="BH68" s="89"/>
      <c r="BI68" s="89"/>
      <c r="BJ68" s="89"/>
      <c r="BK68" s="89">
        <v>4</v>
      </c>
      <c r="BL68" s="89"/>
      <c r="BM68" s="89"/>
      <c r="BN68" s="89"/>
      <c r="BO68" s="89"/>
      <c r="BP68" s="89"/>
      <c r="BQ68" s="89"/>
      <c r="BR68" s="89"/>
      <c r="BS68" s="89"/>
      <c r="BT68" s="89"/>
      <c r="BU68" s="89"/>
      <c r="BV68" s="89">
        <v>1</v>
      </c>
      <c r="BW68" s="89"/>
      <c r="BX68" s="89"/>
      <c r="BY68" s="89"/>
      <c r="BZ68" s="89"/>
      <c r="CA68" s="89"/>
      <c r="CB68" s="89"/>
      <c r="CC68" s="89"/>
      <c r="CD68" s="89"/>
      <c r="CE68" s="89"/>
      <c r="CF68" s="89"/>
      <c r="CG68" s="89"/>
      <c r="CH68" s="89"/>
      <c r="CI68" s="89"/>
      <c r="CJ68" s="89"/>
      <c r="CK68" s="89"/>
      <c r="CL68" s="89"/>
      <c r="CM68" s="89"/>
    </row>
    <row r="69" spans="1:91" s="129" customFormat="1" ht="15" x14ac:dyDescent="0.2">
      <c r="A69" s="161">
        <f t="shared" si="27"/>
        <v>5.3430220132506942E-4</v>
      </c>
      <c r="B69" s="18">
        <f t="shared" si="28"/>
        <v>10</v>
      </c>
      <c r="C69" s="127" t="s">
        <v>59</v>
      </c>
      <c r="D69" s="127" t="s">
        <v>2</v>
      </c>
      <c r="E69" s="127" t="s">
        <v>17</v>
      </c>
      <c r="F69" s="127" t="s">
        <v>20</v>
      </c>
      <c r="G69" s="127" t="s">
        <v>30</v>
      </c>
      <c r="H69" s="127" t="s">
        <v>60</v>
      </c>
      <c r="I69" s="127"/>
      <c r="J69" s="128"/>
      <c r="K69" s="128"/>
      <c r="L69" s="128"/>
      <c r="M69" s="128"/>
      <c r="N69" s="128"/>
      <c r="O69" s="128"/>
      <c r="P69" s="128"/>
      <c r="Q69" s="128"/>
      <c r="R69" s="128"/>
      <c r="S69" s="128"/>
      <c r="T69" s="128"/>
      <c r="U69" s="128"/>
      <c r="V69" s="128"/>
      <c r="W69" s="128"/>
      <c r="X69" s="128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28"/>
      <c r="AJ69" s="128"/>
      <c r="AK69" s="128"/>
      <c r="AL69" s="128"/>
      <c r="AM69" s="128"/>
      <c r="AN69" s="128"/>
      <c r="AO69" s="128"/>
      <c r="AP69" s="128"/>
      <c r="AQ69" s="128"/>
      <c r="AR69" s="128"/>
      <c r="AS69" s="128"/>
      <c r="AT69" s="128"/>
      <c r="AU69" s="128"/>
      <c r="AV69" s="128"/>
      <c r="AW69" s="128"/>
      <c r="AX69" s="128"/>
      <c r="AY69" s="128"/>
      <c r="AZ69" s="128"/>
      <c r="BA69" s="128"/>
      <c r="BB69" s="128"/>
      <c r="BC69" s="128"/>
      <c r="BD69" s="128">
        <v>1</v>
      </c>
      <c r="BE69" s="128"/>
      <c r="BF69" s="128">
        <v>1</v>
      </c>
      <c r="BG69" s="128">
        <v>1</v>
      </c>
      <c r="BH69" s="128">
        <v>2</v>
      </c>
      <c r="BI69" s="128"/>
      <c r="BJ69" s="128"/>
      <c r="BK69" s="128"/>
      <c r="BL69" s="128">
        <v>2</v>
      </c>
      <c r="BM69" s="128"/>
      <c r="BN69" s="128"/>
      <c r="BO69" s="128"/>
      <c r="BP69" s="128"/>
      <c r="BQ69" s="128"/>
      <c r="BR69" s="128"/>
      <c r="BS69" s="128">
        <v>2</v>
      </c>
      <c r="BT69" s="128"/>
      <c r="BU69" s="128"/>
      <c r="BV69" s="128"/>
      <c r="BW69" s="128">
        <v>1</v>
      </c>
      <c r="BX69" s="128"/>
      <c r="BY69" s="128"/>
      <c r="BZ69" s="128"/>
      <c r="CA69" s="128"/>
      <c r="CB69" s="128"/>
      <c r="CC69" s="128"/>
      <c r="CD69" s="128"/>
      <c r="CE69" s="128"/>
      <c r="CF69" s="128"/>
      <c r="CG69" s="128"/>
      <c r="CH69" s="128"/>
      <c r="CI69" s="128"/>
      <c r="CJ69" s="128"/>
      <c r="CK69" s="128"/>
      <c r="CL69" s="128"/>
      <c r="CM69" s="128"/>
    </row>
    <row r="70" spans="1:91" s="133" customFormat="1" ht="15" x14ac:dyDescent="0.2">
      <c r="A70" s="162">
        <f t="shared" si="27"/>
        <v>4.2744176106005556E-4</v>
      </c>
      <c r="B70" s="23">
        <f t="shared" si="28"/>
        <v>8</v>
      </c>
      <c r="C70" s="131" t="s">
        <v>55</v>
      </c>
      <c r="D70" s="131" t="s">
        <v>2</v>
      </c>
      <c r="E70" s="131" t="s">
        <v>17</v>
      </c>
      <c r="F70" s="131" t="s">
        <v>20</v>
      </c>
      <c r="G70" s="131" t="s">
        <v>30</v>
      </c>
      <c r="H70" s="131" t="s">
        <v>56</v>
      </c>
      <c r="I70" s="131"/>
      <c r="J70" s="132"/>
      <c r="K70" s="132"/>
      <c r="L70" s="132"/>
      <c r="M70" s="132"/>
      <c r="N70" s="132"/>
      <c r="O70" s="132"/>
      <c r="P70" s="132"/>
      <c r="Q70" s="132"/>
      <c r="R70" s="132"/>
      <c r="S70" s="132"/>
      <c r="T70" s="132"/>
      <c r="U70" s="132"/>
      <c r="V70" s="132"/>
      <c r="W70" s="132"/>
      <c r="X70" s="132"/>
      <c r="Y70" s="132"/>
      <c r="Z70" s="132"/>
      <c r="AA70" s="132"/>
      <c r="AB70" s="132"/>
      <c r="AC70" s="132"/>
      <c r="AD70" s="132"/>
      <c r="AE70" s="132"/>
      <c r="AF70" s="132"/>
      <c r="AG70" s="132"/>
      <c r="AH70" s="132"/>
      <c r="AI70" s="132"/>
      <c r="AJ70" s="132"/>
      <c r="AK70" s="132"/>
      <c r="AL70" s="132"/>
      <c r="AM70" s="132"/>
      <c r="AN70" s="132"/>
      <c r="AO70" s="132"/>
      <c r="AP70" s="132"/>
      <c r="AQ70" s="132"/>
      <c r="AR70" s="132"/>
      <c r="AS70" s="132"/>
      <c r="AT70" s="132"/>
      <c r="AU70" s="132"/>
      <c r="AV70" s="132"/>
      <c r="AW70" s="132"/>
      <c r="AX70" s="132"/>
      <c r="AY70" s="132"/>
      <c r="AZ70" s="132"/>
      <c r="BA70" s="132">
        <v>1</v>
      </c>
      <c r="BB70" s="132"/>
      <c r="BC70" s="132">
        <v>4</v>
      </c>
      <c r="BD70" s="132"/>
      <c r="BE70" s="132"/>
      <c r="BF70" s="132"/>
      <c r="BG70" s="132"/>
      <c r="BH70" s="132"/>
      <c r="BI70" s="132"/>
      <c r="BJ70" s="132"/>
      <c r="BK70" s="132"/>
      <c r="BL70" s="132"/>
      <c r="BM70" s="132"/>
      <c r="BN70" s="132"/>
      <c r="BO70" s="132"/>
      <c r="BP70" s="132"/>
      <c r="BQ70" s="132">
        <v>1</v>
      </c>
      <c r="BR70" s="132">
        <v>2</v>
      </c>
      <c r="BS70" s="132"/>
      <c r="BT70" s="132"/>
      <c r="BU70" s="132"/>
      <c r="BV70" s="132"/>
      <c r="BW70" s="132"/>
      <c r="BX70" s="132"/>
      <c r="BY70" s="132"/>
      <c r="BZ70" s="132"/>
      <c r="CA70" s="132"/>
      <c r="CB70" s="132"/>
      <c r="CC70" s="132"/>
      <c r="CD70" s="132"/>
      <c r="CE70" s="132"/>
      <c r="CF70" s="132"/>
      <c r="CG70" s="132"/>
      <c r="CH70" s="132"/>
      <c r="CI70" s="132"/>
      <c r="CJ70" s="132"/>
      <c r="CK70" s="132"/>
      <c r="CL70" s="132"/>
      <c r="CM70" s="132"/>
    </row>
    <row r="71" spans="1:91" s="130" customFormat="1" ht="15" x14ac:dyDescent="0.2">
      <c r="A71" s="163">
        <f t="shared" si="27"/>
        <v>3.7401154092754862E-4</v>
      </c>
      <c r="B71" s="28">
        <f t="shared" si="28"/>
        <v>7</v>
      </c>
      <c r="C71" s="29" t="s">
        <v>51</v>
      </c>
      <c r="D71" s="29" t="s">
        <v>2</v>
      </c>
      <c r="E71" s="29" t="s">
        <v>17</v>
      </c>
      <c r="F71" s="29" t="s">
        <v>20</v>
      </c>
      <c r="G71" s="29" t="s">
        <v>21</v>
      </c>
      <c r="H71" s="29" t="s">
        <v>52</v>
      </c>
      <c r="I71" s="29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31"/>
      <c r="BH71" s="31"/>
      <c r="BI71" s="31"/>
      <c r="BJ71" s="31"/>
      <c r="BK71" s="31">
        <v>1</v>
      </c>
      <c r="BL71" s="31"/>
      <c r="BM71" s="31"/>
      <c r="BN71" s="31"/>
      <c r="BO71" s="31"/>
      <c r="BP71" s="31"/>
      <c r="BQ71" s="31">
        <v>3</v>
      </c>
      <c r="BR71" s="31"/>
      <c r="BS71" s="31">
        <v>1</v>
      </c>
      <c r="BT71" s="31">
        <v>1</v>
      </c>
      <c r="BU71" s="31"/>
      <c r="BV71" s="31"/>
      <c r="BW71" s="31"/>
      <c r="BX71" s="31"/>
      <c r="BY71" s="31">
        <v>1</v>
      </c>
      <c r="BZ71" s="31"/>
      <c r="CA71" s="31"/>
      <c r="CB71" s="31"/>
      <c r="CC71" s="31"/>
      <c r="CD71" s="31"/>
      <c r="CE71" s="31"/>
      <c r="CF71" s="31"/>
      <c r="CG71" s="31"/>
      <c r="CH71" s="31"/>
      <c r="CI71" s="31"/>
      <c r="CJ71" s="31"/>
      <c r="CK71" s="31"/>
      <c r="CL71" s="31"/>
      <c r="CM71" s="31"/>
    </row>
    <row r="72" spans="1:91" s="137" customFormat="1" ht="15" x14ac:dyDescent="0.2">
      <c r="A72" s="158">
        <f t="shared" si="27"/>
        <v>3.7401154092754862E-4</v>
      </c>
      <c r="B72" s="5">
        <f t="shared" si="28"/>
        <v>7</v>
      </c>
      <c r="C72" s="134" t="s">
        <v>74</v>
      </c>
      <c r="D72" s="134" t="s">
        <v>2</v>
      </c>
      <c r="E72" s="134" t="s">
        <v>17</v>
      </c>
      <c r="F72" s="134" t="s">
        <v>20</v>
      </c>
      <c r="G72" s="134" t="s">
        <v>33</v>
      </c>
      <c r="H72" s="134" t="s">
        <v>75</v>
      </c>
      <c r="I72" s="134"/>
      <c r="J72" s="135"/>
      <c r="K72" s="136"/>
      <c r="L72" s="135"/>
      <c r="M72" s="135"/>
      <c r="N72" s="135"/>
      <c r="O72" s="135"/>
      <c r="P72" s="135"/>
      <c r="Q72" s="135"/>
      <c r="R72" s="135"/>
      <c r="S72" s="135"/>
      <c r="T72" s="135"/>
      <c r="U72" s="135"/>
      <c r="V72" s="135"/>
      <c r="W72" s="135"/>
      <c r="X72" s="135"/>
      <c r="Y72" s="135"/>
      <c r="Z72" s="135"/>
      <c r="AA72" s="135"/>
      <c r="AB72" s="135"/>
      <c r="AC72" s="135"/>
      <c r="AD72" s="135"/>
      <c r="AE72" s="135"/>
      <c r="AF72" s="135"/>
      <c r="AG72" s="135"/>
      <c r="AH72" s="135"/>
      <c r="AI72" s="135"/>
      <c r="AJ72" s="135"/>
      <c r="AK72" s="135"/>
      <c r="AL72" s="135"/>
      <c r="AM72" s="135"/>
      <c r="AN72" s="135"/>
      <c r="AO72" s="135"/>
      <c r="AP72" s="135"/>
      <c r="AQ72" s="135"/>
      <c r="AR72" s="135"/>
      <c r="AS72" s="135"/>
      <c r="AT72" s="135"/>
      <c r="AU72" s="135"/>
      <c r="AV72" s="135"/>
      <c r="AW72" s="135"/>
      <c r="AX72" s="135"/>
      <c r="AY72" s="135"/>
      <c r="AZ72" s="135"/>
      <c r="BA72" s="135"/>
      <c r="BB72" s="135"/>
      <c r="BC72" s="135"/>
      <c r="BD72" s="135"/>
      <c r="BE72" s="135"/>
      <c r="BF72" s="135"/>
      <c r="BG72" s="135"/>
      <c r="BH72" s="135"/>
      <c r="BI72" s="135"/>
      <c r="BJ72" s="135"/>
      <c r="BK72" s="135"/>
      <c r="BL72" s="135">
        <v>2</v>
      </c>
      <c r="BM72" s="135"/>
      <c r="BN72" s="135"/>
      <c r="BO72" s="135">
        <v>1</v>
      </c>
      <c r="BP72" s="135">
        <v>3</v>
      </c>
      <c r="BQ72" s="135">
        <v>1</v>
      </c>
      <c r="BR72" s="135"/>
      <c r="BS72" s="135"/>
      <c r="BT72" s="135"/>
      <c r="BU72" s="135"/>
      <c r="BV72" s="135"/>
      <c r="BW72" s="135"/>
      <c r="BX72" s="135"/>
      <c r="BY72" s="135"/>
      <c r="BZ72" s="135"/>
      <c r="CA72" s="135"/>
      <c r="CB72" s="135"/>
      <c r="CC72" s="135"/>
      <c r="CD72" s="135"/>
      <c r="CE72" s="135"/>
      <c r="CF72" s="135"/>
      <c r="CG72" s="135"/>
      <c r="CH72" s="135"/>
      <c r="CI72" s="135"/>
      <c r="CJ72" s="135"/>
      <c r="CK72" s="135"/>
      <c r="CL72" s="135"/>
      <c r="CM72" s="135"/>
    </row>
    <row r="73" spans="1:91" s="140" customFormat="1" ht="15" x14ac:dyDescent="0.2">
      <c r="A73" s="159">
        <f t="shared" si="27"/>
        <v>3.7401154092754862E-4</v>
      </c>
      <c r="B73" s="9">
        <f t="shared" si="28"/>
        <v>7</v>
      </c>
      <c r="C73" s="138" t="s">
        <v>133</v>
      </c>
      <c r="D73" s="138" t="s">
        <v>2</v>
      </c>
      <c r="E73" s="138" t="s">
        <v>17</v>
      </c>
      <c r="F73" s="138" t="s">
        <v>20</v>
      </c>
      <c r="G73" s="6" t="s">
        <v>21</v>
      </c>
      <c r="H73" s="138" t="s">
        <v>24</v>
      </c>
      <c r="I73" s="138"/>
      <c r="J73" s="139"/>
      <c r="K73" s="139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/>
      <c r="AI73" s="139">
        <v>1</v>
      </c>
      <c r="AJ73" s="139">
        <v>5</v>
      </c>
      <c r="AK73" s="139">
        <v>1</v>
      </c>
      <c r="AL73" s="139"/>
      <c r="AM73" s="139"/>
      <c r="AN73" s="139"/>
      <c r="AO73" s="139"/>
      <c r="AP73" s="139"/>
      <c r="AQ73" s="139"/>
      <c r="AR73" s="139"/>
      <c r="AS73" s="139"/>
      <c r="AT73" s="139"/>
      <c r="AU73" s="139"/>
      <c r="AV73" s="139"/>
      <c r="AW73" s="139"/>
      <c r="AX73" s="139"/>
      <c r="AY73" s="139"/>
      <c r="AZ73" s="139"/>
      <c r="BA73" s="139"/>
      <c r="BB73" s="139"/>
      <c r="BC73" s="139"/>
      <c r="BD73" s="139"/>
      <c r="BE73" s="139"/>
      <c r="BF73" s="139"/>
      <c r="BG73" s="139"/>
      <c r="BH73" s="139"/>
      <c r="BI73" s="139"/>
      <c r="BJ73" s="139"/>
      <c r="BK73" s="139"/>
      <c r="BL73" s="139"/>
      <c r="BM73" s="139"/>
      <c r="BN73" s="139"/>
      <c r="BO73" s="139"/>
      <c r="BP73" s="139"/>
      <c r="BQ73" s="139"/>
      <c r="BR73" s="139"/>
      <c r="BS73" s="139"/>
      <c r="BT73" s="139"/>
      <c r="BU73" s="139"/>
      <c r="BV73" s="139"/>
      <c r="BW73" s="139"/>
      <c r="BX73" s="139"/>
      <c r="BY73" s="139"/>
      <c r="BZ73" s="139"/>
      <c r="CA73" s="139"/>
      <c r="CB73" s="139"/>
      <c r="CC73" s="139"/>
      <c r="CD73" s="139"/>
      <c r="CE73" s="139"/>
      <c r="CF73" s="139"/>
      <c r="CG73" s="139"/>
      <c r="CH73" s="139"/>
      <c r="CI73" s="139"/>
      <c r="CJ73" s="139"/>
      <c r="CK73" s="139"/>
      <c r="CL73" s="139"/>
      <c r="CM73" s="139"/>
    </row>
    <row r="74" spans="1:91" s="141" customFormat="1" ht="15" x14ac:dyDescent="0.2">
      <c r="A74" s="160">
        <f t="shared" si="27"/>
        <v>3.2058132079504169E-4</v>
      </c>
      <c r="B74" s="14">
        <f t="shared" si="28"/>
        <v>6</v>
      </c>
      <c r="C74" s="88" t="s">
        <v>61</v>
      </c>
      <c r="D74" s="88" t="s">
        <v>2</v>
      </c>
      <c r="E74" s="88" t="s">
        <v>17</v>
      </c>
      <c r="F74" s="88" t="s">
        <v>20</v>
      </c>
      <c r="G74" s="88" t="s">
        <v>30</v>
      </c>
      <c r="H74" s="88" t="s">
        <v>62</v>
      </c>
      <c r="I74" s="88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>
        <v>2</v>
      </c>
      <c r="BK74" s="89"/>
      <c r="BL74" s="89"/>
      <c r="BM74" s="89"/>
      <c r="BN74" s="89">
        <v>2</v>
      </c>
      <c r="BO74" s="89"/>
      <c r="BP74" s="89">
        <v>1</v>
      </c>
      <c r="BQ74" s="89"/>
      <c r="BR74" s="89"/>
      <c r="BS74" s="89"/>
      <c r="BT74" s="89"/>
      <c r="BU74" s="89"/>
      <c r="BV74" s="89"/>
      <c r="BW74" s="89"/>
      <c r="BX74" s="89"/>
      <c r="BY74" s="89"/>
      <c r="BZ74" s="89"/>
      <c r="CA74" s="89"/>
      <c r="CB74" s="89">
        <v>1</v>
      </c>
      <c r="CC74" s="89"/>
      <c r="CD74" s="89"/>
      <c r="CE74" s="89"/>
      <c r="CF74" s="89"/>
      <c r="CG74" s="89"/>
      <c r="CH74" s="89"/>
      <c r="CI74" s="89"/>
      <c r="CJ74" s="89"/>
      <c r="CK74" s="89"/>
      <c r="CL74" s="89"/>
      <c r="CM74" s="89"/>
    </row>
    <row r="75" spans="1:91" s="45" customFormat="1" ht="15" x14ac:dyDescent="0.2">
      <c r="A75" s="161">
        <f t="shared" si="27"/>
        <v>3.2058132079504169E-4</v>
      </c>
      <c r="B75" s="18">
        <f t="shared" si="28"/>
        <v>6</v>
      </c>
      <c r="C75" s="142" t="s">
        <v>142</v>
      </c>
      <c r="D75" s="142" t="s">
        <v>135</v>
      </c>
      <c r="E75" s="142" t="s">
        <v>139</v>
      </c>
      <c r="F75" s="142" t="s">
        <v>154</v>
      </c>
      <c r="G75" s="6" t="s">
        <v>21</v>
      </c>
      <c r="H75" s="142"/>
      <c r="I75" s="142"/>
      <c r="J75" s="143"/>
      <c r="K75" s="143"/>
      <c r="L75" s="143"/>
      <c r="M75" s="143"/>
      <c r="N75" s="143"/>
      <c r="O75" s="143"/>
      <c r="P75" s="143"/>
      <c r="Q75" s="143"/>
      <c r="R75" s="143"/>
      <c r="S75" s="143"/>
      <c r="T75" s="143"/>
      <c r="U75" s="143"/>
      <c r="V75" s="143"/>
      <c r="W75" s="143"/>
      <c r="X75" s="143"/>
      <c r="Y75" s="143"/>
      <c r="Z75" s="143"/>
      <c r="AA75" s="143"/>
      <c r="AB75" s="143"/>
      <c r="AC75" s="143"/>
      <c r="AD75" s="143"/>
      <c r="AE75" s="143"/>
      <c r="AF75" s="143"/>
      <c r="AG75" s="143"/>
      <c r="AH75" s="143"/>
      <c r="AI75" s="143"/>
      <c r="AJ75" s="143"/>
      <c r="AK75" s="143"/>
      <c r="AL75" s="143"/>
      <c r="AM75" s="143"/>
      <c r="AN75" s="143"/>
      <c r="AO75" s="143"/>
      <c r="AP75" s="143"/>
      <c r="AQ75" s="143"/>
      <c r="AR75" s="143"/>
      <c r="AS75" s="143"/>
      <c r="AT75" s="143">
        <v>1</v>
      </c>
      <c r="AU75" s="143">
        <v>5</v>
      </c>
      <c r="AV75" s="143"/>
      <c r="AW75" s="143"/>
      <c r="AX75" s="143"/>
      <c r="AY75" s="143"/>
      <c r="AZ75" s="143"/>
      <c r="BA75" s="143"/>
      <c r="BB75" s="143"/>
      <c r="BC75" s="143"/>
      <c r="BD75" s="143"/>
      <c r="BE75" s="143"/>
      <c r="BF75" s="143"/>
      <c r="BG75" s="143"/>
      <c r="BH75" s="143"/>
      <c r="BI75" s="143"/>
      <c r="BJ75" s="143"/>
      <c r="BK75" s="143"/>
      <c r="BL75" s="143"/>
      <c r="BM75" s="143"/>
      <c r="BN75" s="143"/>
      <c r="BO75" s="143"/>
      <c r="BP75" s="143"/>
      <c r="BQ75" s="143"/>
      <c r="BR75" s="143"/>
      <c r="BS75" s="143"/>
      <c r="BT75" s="143"/>
      <c r="BU75" s="143"/>
      <c r="BV75" s="143"/>
      <c r="BW75" s="143"/>
      <c r="BX75" s="143"/>
      <c r="BY75" s="143"/>
      <c r="BZ75" s="143"/>
      <c r="CA75" s="143"/>
      <c r="CB75" s="143"/>
      <c r="CC75" s="143"/>
      <c r="CD75" s="143"/>
      <c r="CE75" s="143"/>
      <c r="CF75" s="143"/>
      <c r="CG75" s="143"/>
      <c r="CH75" s="143"/>
      <c r="CI75" s="143"/>
      <c r="CJ75" s="143"/>
      <c r="CK75" s="143"/>
      <c r="CL75" s="143"/>
      <c r="CM75" s="143"/>
    </row>
    <row r="76" spans="1:91" s="27" customFormat="1" ht="15" x14ac:dyDescent="0.2">
      <c r="A76" s="162">
        <f t="shared" si="27"/>
        <v>2.6715110066253471E-4</v>
      </c>
      <c r="B76" s="23">
        <f t="shared" si="28"/>
        <v>5</v>
      </c>
      <c r="C76" s="144" t="s">
        <v>122</v>
      </c>
      <c r="D76" s="144" t="s">
        <v>2</v>
      </c>
      <c r="E76" s="144" t="s">
        <v>108</v>
      </c>
      <c r="F76" s="144" t="s">
        <v>18</v>
      </c>
      <c r="G76" s="144" t="s">
        <v>109</v>
      </c>
      <c r="H76" s="144" t="s">
        <v>123</v>
      </c>
      <c r="I76" s="144"/>
      <c r="J76" s="145"/>
      <c r="K76" s="145"/>
      <c r="L76" s="145"/>
      <c r="M76" s="145"/>
      <c r="N76" s="145"/>
      <c r="O76" s="145"/>
      <c r="P76" s="145"/>
      <c r="Q76" s="145"/>
      <c r="R76" s="145"/>
      <c r="S76" s="145"/>
      <c r="T76" s="145"/>
      <c r="U76" s="145"/>
      <c r="V76" s="145"/>
      <c r="W76" s="145"/>
      <c r="X76" s="145"/>
      <c r="Y76" s="145"/>
      <c r="Z76" s="145"/>
      <c r="AA76" s="145"/>
      <c r="AB76" s="145"/>
      <c r="AC76" s="145"/>
      <c r="AD76" s="145"/>
      <c r="AE76" s="145"/>
      <c r="AF76" s="145"/>
      <c r="AG76" s="145"/>
      <c r="AH76" s="145"/>
      <c r="AI76" s="145"/>
      <c r="AJ76" s="145"/>
      <c r="AK76" s="145"/>
      <c r="AL76" s="145"/>
      <c r="AM76" s="145"/>
      <c r="AN76" s="145"/>
      <c r="AO76" s="145"/>
      <c r="AP76" s="145"/>
      <c r="AQ76" s="145"/>
      <c r="AR76" s="145"/>
      <c r="AS76" s="145"/>
      <c r="AT76" s="145"/>
      <c r="AU76" s="145"/>
      <c r="AV76" s="145"/>
      <c r="AW76" s="145"/>
      <c r="AX76" s="145"/>
      <c r="AY76" s="145"/>
      <c r="AZ76" s="145"/>
      <c r="BA76" s="145"/>
      <c r="BB76" s="145"/>
      <c r="BC76" s="145"/>
      <c r="BD76" s="145"/>
      <c r="BE76" s="145"/>
      <c r="BF76" s="145"/>
      <c r="BG76" s="145"/>
      <c r="BH76" s="145"/>
      <c r="BI76" s="145"/>
      <c r="BJ76" s="145"/>
      <c r="BK76" s="145"/>
      <c r="BL76" s="145"/>
      <c r="BM76" s="145"/>
      <c r="BN76" s="145"/>
      <c r="BO76" s="145"/>
      <c r="BP76" s="145"/>
      <c r="BQ76" s="145"/>
      <c r="BR76" s="145"/>
      <c r="BS76" s="145"/>
      <c r="BT76" s="145"/>
      <c r="BU76" s="145"/>
      <c r="BV76" s="145"/>
      <c r="BW76" s="145"/>
      <c r="BX76" s="145"/>
      <c r="BY76" s="145"/>
      <c r="BZ76" s="145"/>
      <c r="CA76" s="145"/>
      <c r="CB76" s="145"/>
      <c r="CC76" s="145">
        <v>2</v>
      </c>
      <c r="CD76" s="145">
        <v>2</v>
      </c>
      <c r="CE76" s="145"/>
      <c r="CF76" s="145">
        <v>1</v>
      </c>
      <c r="CG76" s="145"/>
      <c r="CH76" s="145"/>
      <c r="CI76" s="145"/>
      <c r="CJ76" s="145"/>
      <c r="CK76" s="145"/>
      <c r="CL76" s="145"/>
      <c r="CM76" s="145"/>
    </row>
    <row r="77" spans="1:91" s="97" customFormat="1" ht="15" x14ac:dyDescent="0.2">
      <c r="A77" s="163">
        <f t="shared" si="27"/>
        <v>2.6715110066253471E-4</v>
      </c>
      <c r="B77" s="28">
        <f t="shared" si="28"/>
        <v>5</v>
      </c>
      <c r="C77" s="146" t="s">
        <v>140</v>
      </c>
      <c r="D77" s="146" t="s">
        <v>135</v>
      </c>
      <c r="E77" s="146" t="s">
        <v>139</v>
      </c>
      <c r="F77" s="146" t="s">
        <v>154</v>
      </c>
      <c r="G77" s="6" t="s">
        <v>21</v>
      </c>
      <c r="H77" s="146"/>
      <c r="I77" s="146"/>
      <c r="J77" s="147"/>
      <c r="K77" s="147"/>
      <c r="L77" s="147"/>
      <c r="M77" s="147"/>
      <c r="N77" s="147"/>
      <c r="O77" s="147"/>
      <c r="P77" s="147"/>
      <c r="Q77" s="147"/>
      <c r="R77" s="147"/>
      <c r="S77" s="147"/>
      <c r="T77" s="147"/>
      <c r="U77" s="147"/>
      <c r="V77" s="147"/>
      <c r="W77" s="147"/>
      <c r="X77" s="147"/>
      <c r="Y77" s="147"/>
      <c r="Z77" s="147"/>
      <c r="AA77" s="147">
        <v>1</v>
      </c>
      <c r="AB77" s="147"/>
      <c r="AC77" s="147"/>
      <c r="AD77" s="147"/>
      <c r="AE77" s="147"/>
      <c r="AF77" s="147"/>
      <c r="AG77" s="147"/>
      <c r="AH77" s="147"/>
      <c r="AI77" s="147"/>
      <c r="AJ77" s="147"/>
      <c r="AK77" s="147"/>
      <c r="AL77" s="147"/>
      <c r="AM77" s="147"/>
      <c r="AN77" s="147"/>
      <c r="AO77" s="147"/>
      <c r="AP77" s="147"/>
      <c r="AQ77" s="147"/>
      <c r="AR77" s="147"/>
      <c r="AS77" s="147"/>
      <c r="AT77" s="147"/>
      <c r="AU77" s="147"/>
      <c r="AV77" s="147"/>
      <c r="AW77" s="147">
        <v>1</v>
      </c>
      <c r="AX77" s="147"/>
      <c r="AY77" s="147"/>
      <c r="AZ77" s="147"/>
      <c r="BA77" s="147"/>
      <c r="BB77" s="147"/>
      <c r="BC77" s="147"/>
      <c r="BD77" s="147"/>
      <c r="BE77" s="147"/>
      <c r="BF77" s="147">
        <v>3</v>
      </c>
      <c r="BG77" s="147"/>
      <c r="BH77" s="147"/>
      <c r="BI77" s="147"/>
      <c r="BJ77" s="147"/>
      <c r="BK77" s="147"/>
      <c r="BL77" s="147"/>
      <c r="BM77" s="147"/>
      <c r="BN77" s="147"/>
      <c r="BO77" s="147"/>
      <c r="BP77" s="147"/>
      <c r="BQ77" s="147"/>
      <c r="BR77" s="147"/>
      <c r="BS77" s="147"/>
      <c r="BT77" s="147"/>
      <c r="BU77" s="147"/>
      <c r="BV77" s="147"/>
      <c r="BW77" s="147"/>
      <c r="BX77" s="147"/>
      <c r="BY77" s="147"/>
      <c r="BZ77" s="147"/>
      <c r="CA77" s="147"/>
      <c r="CB77" s="147"/>
      <c r="CC77" s="147"/>
      <c r="CD77" s="147"/>
      <c r="CE77" s="147"/>
      <c r="CF77" s="147"/>
      <c r="CG77" s="147"/>
      <c r="CH77" s="147"/>
      <c r="CI77" s="147"/>
      <c r="CJ77" s="147"/>
      <c r="CK77" s="147"/>
      <c r="CL77" s="147"/>
      <c r="CM77" s="147"/>
    </row>
    <row r="78" spans="1:91" s="100" customFormat="1" ht="15" x14ac:dyDescent="0.2">
      <c r="A78" s="158">
        <f t="shared" si="27"/>
        <v>2.6715110066253471E-4</v>
      </c>
      <c r="B78" s="5">
        <f t="shared" si="28"/>
        <v>5</v>
      </c>
      <c r="C78" s="98" t="s">
        <v>143</v>
      </c>
      <c r="D78" s="98" t="s">
        <v>135</v>
      </c>
      <c r="E78" s="98" t="s">
        <v>139</v>
      </c>
      <c r="F78" s="98" t="s">
        <v>154</v>
      </c>
      <c r="G78" s="6" t="s">
        <v>21</v>
      </c>
      <c r="H78" s="98"/>
      <c r="I78" s="98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99"/>
      <c r="AD78" s="99"/>
      <c r="AE78" s="99"/>
      <c r="AF78" s="99"/>
      <c r="AG78" s="99"/>
      <c r="AH78" s="99"/>
      <c r="AI78" s="99"/>
      <c r="AJ78" s="99"/>
      <c r="AK78" s="99"/>
      <c r="AL78" s="99"/>
      <c r="AM78" s="99"/>
      <c r="AN78" s="99"/>
      <c r="AO78" s="99"/>
      <c r="AP78" s="99"/>
      <c r="AQ78" s="99"/>
      <c r="AR78" s="99"/>
      <c r="AS78" s="99"/>
      <c r="AT78" s="99"/>
      <c r="AU78" s="99"/>
      <c r="AV78" s="99">
        <v>3</v>
      </c>
      <c r="AW78" s="99"/>
      <c r="AX78" s="99">
        <v>2</v>
      </c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99"/>
      <c r="BK78" s="99"/>
      <c r="BL78" s="99"/>
      <c r="BM78" s="99"/>
      <c r="BN78" s="99"/>
      <c r="BO78" s="99"/>
      <c r="BP78" s="99"/>
      <c r="BQ78" s="99"/>
      <c r="BR78" s="99"/>
      <c r="BS78" s="99"/>
      <c r="BT78" s="99"/>
      <c r="BU78" s="99"/>
      <c r="BV78" s="99"/>
      <c r="BW78" s="99"/>
      <c r="BX78" s="99"/>
      <c r="BY78" s="99"/>
      <c r="BZ78" s="99"/>
      <c r="CA78" s="99"/>
      <c r="CB78" s="99"/>
      <c r="CC78" s="99"/>
      <c r="CD78" s="99"/>
      <c r="CE78" s="99"/>
      <c r="CF78" s="99"/>
      <c r="CG78" s="99"/>
      <c r="CH78" s="99"/>
      <c r="CI78" s="99"/>
      <c r="CJ78" s="99"/>
      <c r="CK78" s="99"/>
      <c r="CL78" s="99"/>
      <c r="CM78" s="99"/>
    </row>
    <row r="79" spans="1:91" s="125" customFormat="1" ht="15" x14ac:dyDescent="0.2">
      <c r="A79" s="159">
        <f t="shared" si="27"/>
        <v>2.1372088053002778E-4</v>
      </c>
      <c r="B79" s="9">
        <f t="shared" si="28"/>
        <v>4</v>
      </c>
      <c r="C79" s="11" t="s">
        <v>23</v>
      </c>
      <c r="D79" s="11" t="s">
        <v>2</v>
      </c>
      <c r="E79" s="11" t="s">
        <v>17</v>
      </c>
      <c r="F79" s="11" t="s">
        <v>20</v>
      </c>
      <c r="G79" s="6" t="s">
        <v>21</v>
      </c>
      <c r="H79" s="11" t="s">
        <v>24</v>
      </c>
      <c r="I79" s="11"/>
      <c r="J79" s="149"/>
      <c r="K79" s="149"/>
      <c r="L79" s="149"/>
      <c r="M79" s="149"/>
      <c r="N79" s="149"/>
      <c r="O79" s="149"/>
      <c r="P79" s="149"/>
      <c r="Q79" s="149">
        <v>1</v>
      </c>
      <c r="R79" s="149"/>
      <c r="S79" s="149">
        <v>1</v>
      </c>
      <c r="T79" s="149">
        <v>2</v>
      </c>
      <c r="U79" s="149"/>
      <c r="V79" s="149"/>
      <c r="W79" s="149"/>
      <c r="X79" s="149"/>
      <c r="Y79" s="149"/>
      <c r="Z79" s="149"/>
      <c r="AA79" s="149"/>
      <c r="AB79" s="149"/>
      <c r="AC79" s="149"/>
      <c r="AD79" s="149"/>
      <c r="AE79" s="149"/>
      <c r="AF79" s="149"/>
      <c r="AG79" s="149"/>
      <c r="AH79" s="149"/>
      <c r="AI79" s="149"/>
      <c r="AJ79" s="149"/>
      <c r="AK79" s="149"/>
      <c r="AL79" s="149"/>
      <c r="AM79" s="149"/>
      <c r="AN79" s="149"/>
      <c r="AO79" s="149"/>
      <c r="AP79" s="149"/>
      <c r="AQ79" s="149"/>
      <c r="AR79" s="149"/>
      <c r="AS79" s="149"/>
      <c r="AT79" s="149"/>
      <c r="AU79" s="149"/>
      <c r="AV79" s="149"/>
      <c r="AW79" s="149"/>
      <c r="AX79" s="149"/>
      <c r="AY79" s="149"/>
      <c r="AZ79" s="149"/>
      <c r="BA79" s="149"/>
      <c r="BB79" s="149"/>
      <c r="BC79" s="149"/>
      <c r="BD79" s="149"/>
      <c r="BE79" s="149"/>
      <c r="BF79" s="149"/>
      <c r="BG79" s="149"/>
      <c r="BH79" s="149"/>
      <c r="BI79" s="149"/>
      <c r="BJ79" s="149"/>
      <c r="BK79" s="149"/>
      <c r="BL79" s="149"/>
      <c r="BM79" s="149"/>
      <c r="BN79" s="149"/>
      <c r="BO79" s="149"/>
      <c r="BP79" s="149"/>
      <c r="BQ79" s="149"/>
      <c r="BR79" s="149"/>
      <c r="BS79" s="149"/>
      <c r="BT79" s="149"/>
      <c r="BU79" s="149"/>
      <c r="BV79" s="149"/>
      <c r="BW79" s="149"/>
      <c r="BX79" s="149"/>
      <c r="BY79" s="149"/>
      <c r="BZ79" s="149"/>
      <c r="CA79" s="149"/>
      <c r="CB79" s="149"/>
      <c r="CC79" s="149"/>
      <c r="CD79" s="149"/>
      <c r="CE79" s="149"/>
      <c r="CF79" s="149"/>
      <c r="CG79" s="149"/>
      <c r="CH79" s="149"/>
      <c r="CI79" s="149"/>
      <c r="CJ79" s="149"/>
      <c r="CK79" s="149"/>
      <c r="CL79" s="149"/>
      <c r="CM79" s="149"/>
    </row>
    <row r="80" spans="1:91" s="152" customFormat="1" ht="15" x14ac:dyDescent="0.2">
      <c r="A80" s="160">
        <f t="shared" si="27"/>
        <v>2.1372088053002778E-4</v>
      </c>
      <c r="B80" s="14">
        <f t="shared" si="28"/>
        <v>4</v>
      </c>
      <c r="C80" s="150" t="s">
        <v>32</v>
      </c>
      <c r="D80" s="150" t="s">
        <v>2</v>
      </c>
      <c r="E80" s="150" t="s">
        <v>17</v>
      </c>
      <c r="F80" s="150" t="s">
        <v>20</v>
      </c>
      <c r="G80" s="150" t="s">
        <v>33</v>
      </c>
      <c r="H80" s="150" t="s">
        <v>34</v>
      </c>
      <c r="I80" s="150"/>
      <c r="J80" s="151"/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/>
      <c r="X80" s="151"/>
      <c r="Y80" s="151"/>
      <c r="Z80" s="151"/>
      <c r="AA80" s="151"/>
      <c r="AB80" s="151"/>
      <c r="AC80" s="151"/>
      <c r="AD80" s="151"/>
      <c r="AE80" s="151"/>
      <c r="AF80" s="151"/>
      <c r="AG80" s="151"/>
      <c r="AH80" s="151"/>
      <c r="AI80" s="151"/>
      <c r="AJ80" s="151"/>
      <c r="AK80" s="151"/>
      <c r="AL80" s="151"/>
      <c r="AM80" s="151"/>
      <c r="AN80" s="151"/>
      <c r="AO80" s="151"/>
      <c r="AP80" s="151"/>
      <c r="AQ80" s="151"/>
      <c r="AR80" s="151"/>
      <c r="AS80" s="151"/>
      <c r="AT80" s="151"/>
      <c r="AU80" s="151"/>
      <c r="AV80" s="151"/>
      <c r="AW80" s="151"/>
      <c r="AX80" s="151"/>
      <c r="AY80" s="151"/>
      <c r="AZ80" s="151"/>
      <c r="BA80" s="151"/>
      <c r="BB80" s="151"/>
      <c r="BC80" s="151"/>
      <c r="BD80" s="151"/>
      <c r="BE80" s="151">
        <v>3</v>
      </c>
      <c r="BF80" s="151"/>
      <c r="BG80" s="151"/>
      <c r="BH80" s="151"/>
      <c r="BI80" s="151"/>
      <c r="BJ80" s="151"/>
      <c r="BK80" s="151">
        <v>1</v>
      </c>
      <c r="BL80" s="151"/>
      <c r="BM80" s="151"/>
      <c r="BN80" s="151"/>
      <c r="BO80" s="151"/>
      <c r="BP80" s="151"/>
      <c r="BQ80" s="151"/>
      <c r="BR80" s="151"/>
      <c r="BS80" s="151"/>
      <c r="BT80" s="151"/>
      <c r="BU80" s="151"/>
      <c r="BV80" s="151"/>
      <c r="BW80" s="151"/>
      <c r="BX80" s="151"/>
      <c r="BY80" s="151"/>
      <c r="BZ80" s="151"/>
      <c r="CA80" s="151"/>
      <c r="CB80" s="151"/>
      <c r="CC80" s="151"/>
      <c r="CD80" s="151"/>
      <c r="CE80" s="151"/>
      <c r="CF80" s="151"/>
      <c r="CG80" s="151"/>
      <c r="CH80" s="151"/>
      <c r="CI80" s="151"/>
      <c r="CJ80" s="151"/>
      <c r="CK80" s="151"/>
      <c r="CL80" s="151"/>
      <c r="CM80" s="151"/>
    </row>
    <row r="81" spans="1:91" s="153" customFormat="1" ht="15" x14ac:dyDescent="0.2">
      <c r="A81" s="161">
        <f t="shared" si="27"/>
        <v>2.1372088053002778E-4</v>
      </c>
      <c r="B81" s="18">
        <f t="shared" si="28"/>
        <v>4</v>
      </c>
      <c r="C81" s="127" t="s">
        <v>39</v>
      </c>
      <c r="D81" s="127" t="s">
        <v>2</v>
      </c>
      <c r="E81" s="127" t="s">
        <v>17</v>
      </c>
      <c r="F81" s="127" t="s">
        <v>40</v>
      </c>
      <c r="G81" s="127" t="s">
        <v>40</v>
      </c>
      <c r="H81" s="127" t="s">
        <v>24</v>
      </c>
      <c r="I81" s="127"/>
      <c r="J81" s="128"/>
      <c r="K81" s="128"/>
      <c r="L81" s="128"/>
      <c r="M81" s="128"/>
      <c r="N81" s="128"/>
      <c r="O81" s="128"/>
      <c r="P81" s="128"/>
      <c r="Q81" s="128"/>
      <c r="R81" s="128"/>
      <c r="S81" s="128"/>
      <c r="T81" s="128"/>
      <c r="U81" s="128"/>
      <c r="V81" s="128"/>
      <c r="W81" s="128"/>
      <c r="X81" s="128"/>
      <c r="Y81" s="128"/>
      <c r="Z81" s="128"/>
      <c r="AA81" s="128"/>
      <c r="AB81" s="128"/>
      <c r="AC81" s="128"/>
      <c r="AD81" s="128"/>
      <c r="AE81" s="128">
        <v>1</v>
      </c>
      <c r="AF81" s="128">
        <v>3</v>
      </c>
      <c r="AG81" s="128"/>
      <c r="AH81" s="128"/>
      <c r="AI81" s="128"/>
      <c r="AJ81" s="128"/>
      <c r="AK81" s="128"/>
      <c r="AL81" s="128"/>
      <c r="AM81" s="128"/>
      <c r="AN81" s="128"/>
      <c r="AO81" s="128"/>
      <c r="AP81" s="128"/>
      <c r="AQ81" s="128"/>
      <c r="AR81" s="128"/>
      <c r="AS81" s="128"/>
      <c r="AT81" s="128"/>
      <c r="AU81" s="128"/>
      <c r="AV81" s="128"/>
      <c r="AW81" s="128"/>
      <c r="AX81" s="128"/>
      <c r="AY81" s="128"/>
      <c r="AZ81" s="128"/>
      <c r="BA81" s="128"/>
      <c r="BB81" s="128"/>
      <c r="BC81" s="128"/>
      <c r="BD81" s="128"/>
      <c r="BE81" s="128"/>
      <c r="BF81" s="128"/>
      <c r="BG81" s="128"/>
      <c r="BH81" s="128"/>
      <c r="BI81" s="128"/>
      <c r="BJ81" s="128"/>
      <c r="BK81" s="128"/>
      <c r="BL81" s="128"/>
      <c r="BM81" s="128"/>
      <c r="BN81" s="128"/>
      <c r="BO81" s="128"/>
      <c r="BP81" s="128"/>
      <c r="BQ81" s="128"/>
      <c r="BR81" s="128"/>
      <c r="BS81" s="128"/>
      <c r="BT81" s="128"/>
      <c r="BU81" s="128"/>
      <c r="BV81" s="128"/>
      <c r="BW81" s="128"/>
      <c r="BX81" s="128"/>
      <c r="BY81" s="128"/>
      <c r="BZ81" s="128"/>
      <c r="CA81" s="128"/>
      <c r="CB81" s="128"/>
      <c r="CC81" s="128"/>
      <c r="CD81" s="128"/>
      <c r="CE81" s="128"/>
      <c r="CF81" s="128"/>
      <c r="CG81" s="128"/>
      <c r="CH81" s="128"/>
      <c r="CI81" s="128"/>
      <c r="CJ81" s="128"/>
      <c r="CK81" s="128"/>
      <c r="CL81" s="128"/>
      <c r="CM81" s="128"/>
    </row>
    <row r="82" spans="1:91" s="69" customFormat="1" ht="15" x14ac:dyDescent="0.2">
      <c r="A82" s="162">
        <f t="shared" si="27"/>
        <v>2.1372088053002778E-4</v>
      </c>
      <c r="B82" s="23">
        <f t="shared" si="28"/>
        <v>4</v>
      </c>
      <c r="C82" s="119" t="s">
        <v>67</v>
      </c>
      <c r="D82" s="119" t="s">
        <v>2</v>
      </c>
      <c r="E82" s="119" t="s">
        <v>17</v>
      </c>
      <c r="F82" s="119" t="s">
        <v>20</v>
      </c>
      <c r="G82" s="119" t="s">
        <v>30</v>
      </c>
      <c r="H82" s="119" t="s">
        <v>68</v>
      </c>
      <c r="I82" s="119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120"/>
      <c r="X82" s="120"/>
      <c r="Y82" s="120"/>
      <c r="Z82" s="120"/>
      <c r="AA82" s="120"/>
      <c r="AB82" s="120"/>
      <c r="AC82" s="120"/>
      <c r="AD82" s="120"/>
      <c r="AE82" s="120"/>
      <c r="AF82" s="120"/>
      <c r="AG82" s="120"/>
      <c r="AH82" s="120"/>
      <c r="AI82" s="120"/>
      <c r="AJ82" s="120"/>
      <c r="AK82" s="120"/>
      <c r="AL82" s="120"/>
      <c r="AM82" s="120"/>
      <c r="AN82" s="120"/>
      <c r="AO82" s="120"/>
      <c r="AP82" s="120"/>
      <c r="AQ82" s="120"/>
      <c r="AR82" s="120"/>
      <c r="AS82" s="120"/>
      <c r="AT82" s="120"/>
      <c r="AU82" s="120"/>
      <c r="AV82" s="120"/>
      <c r="AW82" s="120"/>
      <c r="AX82" s="120"/>
      <c r="AY82" s="120"/>
      <c r="AZ82" s="120"/>
      <c r="BA82" s="120"/>
      <c r="BB82" s="120"/>
      <c r="BC82" s="120"/>
      <c r="BD82" s="120">
        <v>2</v>
      </c>
      <c r="BE82" s="120">
        <v>2</v>
      </c>
      <c r="BF82" s="120"/>
      <c r="BG82" s="120"/>
      <c r="BH82" s="120"/>
      <c r="BI82" s="120"/>
      <c r="BJ82" s="120"/>
      <c r="BK82" s="120"/>
      <c r="BL82" s="120"/>
      <c r="BM82" s="120"/>
      <c r="BN82" s="120"/>
      <c r="BO82" s="120"/>
      <c r="BP82" s="120"/>
      <c r="BQ82" s="120"/>
      <c r="BR82" s="120"/>
      <c r="BS82" s="120"/>
      <c r="BT82" s="120"/>
      <c r="BU82" s="120"/>
      <c r="BV82" s="120"/>
      <c r="BW82" s="120"/>
      <c r="BX82" s="120"/>
      <c r="BY82" s="120"/>
      <c r="BZ82" s="120"/>
      <c r="CA82" s="120"/>
      <c r="CB82" s="120"/>
      <c r="CC82" s="120"/>
      <c r="CD82" s="120"/>
      <c r="CE82" s="120"/>
      <c r="CF82" s="120"/>
      <c r="CG82" s="120"/>
      <c r="CH82" s="120"/>
      <c r="CI82" s="120"/>
      <c r="CJ82" s="120"/>
      <c r="CK82" s="120"/>
      <c r="CL82" s="120"/>
      <c r="CM82" s="120"/>
    </row>
    <row r="83" spans="1:91" s="32" customFormat="1" ht="15" x14ac:dyDescent="0.2">
      <c r="A83" s="163">
        <f t="shared" si="27"/>
        <v>1.6029066039752085E-4</v>
      </c>
      <c r="B83" s="28">
        <f t="shared" si="28"/>
        <v>3</v>
      </c>
      <c r="C83" s="154" t="s">
        <v>27</v>
      </c>
      <c r="D83" s="154" t="s">
        <v>2</v>
      </c>
      <c r="E83" s="155" t="s">
        <v>17</v>
      </c>
      <c r="F83" s="154" t="s">
        <v>20</v>
      </c>
      <c r="G83" s="154" t="s">
        <v>21</v>
      </c>
      <c r="H83" s="154" t="s">
        <v>28</v>
      </c>
      <c r="I83" s="154"/>
      <c r="J83" s="156"/>
      <c r="K83" s="156"/>
      <c r="L83" s="156"/>
      <c r="M83" s="156"/>
      <c r="N83" s="156"/>
      <c r="O83" s="156"/>
      <c r="P83" s="156"/>
      <c r="Q83" s="156"/>
      <c r="R83" s="156"/>
      <c r="S83" s="156"/>
      <c r="T83" s="156"/>
      <c r="U83" s="156"/>
      <c r="V83" s="156"/>
      <c r="W83" s="156"/>
      <c r="X83" s="156"/>
      <c r="Y83" s="156"/>
      <c r="Z83" s="156"/>
      <c r="AA83" s="156"/>
      <c r="AB83" s="156"/>
      <c r="AC83" s="156"/>
      <c r="AD83" s="156"/>
      <c r="AE83" s="156"/>
      <c r="AF83" s="156"/>
      <c r="AG83" s="156"/>
      <c r="AH83" s="156"/>
      <c r="AI83" s="156"/>
      <c r="AJ83" s="156"/>
      <c r="AK83" s="156"/>
      <c r="AL83" s="156"/>
      <c r="AM83" s="156"/>
      <c r="AN83" s="156"/>
      <c r="AO83" s="156"/>
      <c r="AP83" s="156"/>
      <c r="AQ83" s="156"/>
      <c r="AR83" s="156"/>
      <c r="AS83" s="156"/>
      <c r="AT83" s="156"/>
      <c r="AU83" s="156"/>
      <c r="AV83" s="156"/>
      <c r="AW83" s="156"/>
      <c r="AX83" s="156"/>
      <c r="AY83" s="156"/>
      <c r="AZ83" s="156"/>
      <c r="BA83" s="156"/>
      <c r="BB83" s="156"/>
      <c r="BC83" s="156"/>
      <c r="BD83" s="156"/>
      <c r="BE83" s="156"/>
      <c r="BF83" s="156"/>
      <c r="BG83" s="156"/>
      <c r="BH83" s="156"/>
      <c r="BI83" s="156"/>
      <c r="BJ83" s="156"/>
      <c r="BK83" s="156"/>
      <c r="BL83" s="156"/>
      <c r="BM83" s="156"/>
      <c r="BN83" s="156"/>
      <c r="BO83" s="156"/>
      <c r="BP83" s="156"/>
      <c r="BQ83" s="156"/>
      <c r="BR83" s="156"/>
      <c r="BS83" s="156"/>
      <c r="BT83" s="156"/>
      <c r="BU83" s="156"/>
      <c r="BV83" s="156"/>
      <c r="BW83" s="156"/>
      <c r="BX83" s="156"/>
      <c r="BY83" s="156"/>
      <c r="BZ83" s="156"/>
      <c r="CA83" s="156"/>
      <c r="CB83" s="156"/>
      <c r="CC83" s="156"/>
      <c r="CD83" s="156"/>
      <c r="CE83" s="156"/>
      <c r="CF83" s="156"/>
      <c r="CG83" s="156"/>
      <c r="CH83" s="156">
        <v>2</v>
      </c>
      <c r="CI83" s="156"/>
      <c r="CJ83" s="156"/>
      <c r="CK83" s="156"/>
      <c r="CL83" s="156">
        <v>1</v>
      </c>
      <c r="CM83" s="156"/>
    </row>
    <row r="84" spans="1:91" s="164" customFormat="1" ht="15" x14ac:dyDescent="0.2">
      <c r="A84" s="158">
        <f t="shared" si="27"/>
        <v>1.6029066039752085E-4</v>
      </c>
      <c r="B84" s="5">
        <f t="shared" si="28"/>
        <v>3</v>
      </c>
      <c r="C84" s="112" t="s">
        <v>69</v>
      </c>
      <c r="D84" s="112" t="s">
        <v>2</v>
      </c>
      <c r="E84" s="112" t="s">
        <v>17</v>
      </c>
      <c r="F84" s="112" t="s">
        <v>20</v>
      </c>
      <c r="G84" s="112" t="s">
        <v>21</v>
      </c>
      <c r="H84" s="112" t="s">
        <v>158</v>
      </c>
      <c r="I84" s="112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114"/>
      <c r="X84" s="114"/>
      <c r="Y84" s="114"/>
      <c r="Z84" s="114"/>
      <c r="AA84" s="114"/>
      <c r="AB84" s="114"/>
      <c r="AC84" s="114"/>
      <c r="AD84" s="114"/>
      <c r="AE84" s="114"/>
      <c r="AF84" s="114"/>
      <c r="AG84" s="114"/>
      <c r="AH84" s="114"/>
      <c r="AI84" s="114"/>
      <c r="AJ84" s="114"/>
      <c r="AK84" s="114"/>
      <c r="AL84" s="114"/>
      <c r="AM84" s="114"/>
      <c r="AN84" s="114"/>
      <c r="AO84" s="114"/>
      <c r="AP84" s="114"/>
      <c r="AQ84" s="114"/>
      <c r="AR84" s="114"/>
      <c r="AS84" s="114"/>
      <c r="AT84" s="114"/>
      <c r="AU84" s="114"/>
      <c r="AV84" s="114"/>
      <c r="AW84" s="114"/>
      <c r="AX84" s="114"/>
      <c r="AY84" s="114"/>
      <c r="AZ84" s="114"/>
      <c r="BA84" s="114"/>
      <c r="BB84" s="114"/>
      <c r="BC84" s="114"/>
      <c r="BD84" s="114"/>
      <c r="BE84" s="114"/>
      <c r="BF84" s="114"/>
      <c r="BG84" s="114"/>
      <c r="BH84" s="114"/>
      <c r="BI84" s="114"/>
      <c r="BJ84" s="114"/>
      <c r="BK84" s="114">
        <v>1</v>
      </c>
      <c r="BL84" s="114"/>
      <c r="BM84" s="114">
        <v>1</v>
      </c>
      <c r="BN84" s="114">
        <v>1</v>
      </c>
      <c r="BO84" s="114"/>
      <c r="BP84" s="114"/>
      <c r="BQ84" s="114"/>
      <c r="BR84" s="114"/>
      <c r="BS84" s="114"/>
      <c r="BT84" s="114"/>
      <c r="BU84" s="114"/>
      <c r="BV84" s="114"/>
      <c r="BW84" s="114"/>
      <c r="BX84" s="114"/>
      <c r="BY84" s="114"/>
      <c r="BZ84" s="114"/>
      <c r="CA84" s="114"/>
      <c r="CB84" s="114"/>
      <c r="CC84" s="114"/>
      <c r="CD84" s="114"/>
      <c r="CE84" s="114"/>
      <c r="CF84" s="114"/>
      <c r="CG84" s="114"/>
      <c r="CH84" s="114"/>
      <c r="CI84" s="114"/>
      <c r="CJ84" s="114"/>
      <c r="CK84" s="114"/>
      <c r="CL84" s="114"/>
      <c r="CM84" s="114"/>
    </row>
    <row r="85" spans="1:91" s="38" customFormat="1" ht="15" x14ac:dyDescent="0.2">
      <c r="A85" s="159">
        <f t="shared" si="27"/>
        <v>1.6029066039752085E-4</v>
      </c>
      <c r="B85" s="9">
        <f t="shared" si="28"/>
        <v>3</v>
      </c>
      <c r="C85" s="85" t="s">
        <v>86</v>
      </c>
      <c r="D85" s="85" t="s">
        <v>2</v>
      </c>
      <c r="E85" s="85" t="s">
        <v>71</v>
      </c>
      <c r="F85" s="85" t="s">
        <v>20</v>
      </c>
      <c r="G85" s="85" t="s">
        <v>72</v>
      </c>
      <c r="H85" s="85" t="s">
        <v>87</v>
      </c>
      <c r="I85" s="85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  <c r="AT85" s="86"/>
      <c r="AU85" s="86"/>
      <c r="AV85" s="86"/>
      <c r="AW85" s="86"/>
      <c r="AX85" s="86"/>
      <c r="AY85" s="86"/>
      <c r="AZ85" s="86"/>
      <c r="BA85" s="86"/>
      <c r="BB85" s="86"/>
      <c r="BC85" s="86"/>
      <c r="BD85" s="86"/>
      <c r="BE85" s="86"/>
      <c r="BF85" s="86"/>
      <c r="BG85" s="86"/>
      <c r="BH85" s="86"/>
      <c r="BI85" s="86"/>
      <c r="BJ85" s="86"/>
      <c r="BK85" s="86"/>
      <c r="BL85" s="86"/>
      <c r="BM85" s="86"/>
      <c r="BN85" s="86"/>
      <c r="BO85" s="86"/>
      <c r="BP85" s="86"/>
      <c r="BQ85" s="86"/>
      <c r="BR85" s="86"/>
      <c r="BS85" s="86"/>
      <c r="BT85" s="86"/>
      <c r="BU85" s="86"/>
      <c r="BV85" s="86"/>
      <c r="BW85" s="86">
        <v>2</v>
      </c>
      <c r="BX85" s="86">
        <v>1</v>
      </c>
      <c r="BY85" s="86"/>
      <c r="BZ85" s="86"/>
      <c r="CA85" s="86"/>
      <c r="CB85" s="86"/>
      <c r="CC85" s="86"/>
      <c r="CD85" s="86"/>
      <c r="CE85" s="86"/>
      <c r="CF85" s="86"/>
      <c r="CG85" s="86"/>
      <c r="CH85" s="86"/>
      <c r="CI85" s="86"/>
      <c r="CJ85" s="86"/>
      <c r="CK85" s="86"/>
      <c r="CL85" s="86"/>
      <c r="CM85" s="86"/>
    </row>
    <row r="86" spans="1:91" s="141" customFormat="1" ht="15" x14ac:dyDescent="0.2">
      <c r="A86" s="160">
        <f t="shared" si="27"/>
        <v>1.6029066039752085E-4</v>
      </c>
      <c r="B86" s="14">
        <f t="shared" si="28"/>
        <v>3</v>
      </c>
      <c r="C86" s="165" t="s">
        <v>88</v>
      </c>
      <c r="D86" s="165" t="s">
        <v>2</v>
      </c>
      <c r="E86" s="165" t="s">
        <v>71</v>
      </c>
      <c r="F86" s="165" t="s">
        <v>20</v>
      </c>
      <c r="G86" s="165" t="s">
        <v>72</v>
      </c>
      <c r="H86" s="165" t="s">
        <v>89</v>
      </c>
      <c r="I86" s="165"/>
      <c r="J86" s="166"/>
      <c r="K86" s="166"/>
      <c r="L86" s="166"/>
      <c r="M86" s="166"/>
      <c r="N86" s="166"/>
      <c r="O86" s="166"/>
      <c r="P86" s="166"/>
      <c r="Q86" s="166"/>
      <c r="R86" s="166"/>
      <c r="S86" s="166"/>
      <c r="T86" s="166"/>
      <c r="U86" s="166"/>
      <c r="V86" s="166"/>
      <c r="W86" s="166"/>
      <c r="X86" s="166"/>
      <c r="Y86" s="166"/>
      <c r="Z86" s="166"/>
      <c r="AA86" s="166"/>
      <c r="AB86" s="166"/>
      <c r="AC86" s="166"/>
      <c r="AD86" s="166"/>
      <c r="AE86" s="166"/>
      <c r="AF86" s="166"/>
      <c r="AG86" s="166"/>
      <c r="AH86" s="166"/>
      <c r="AI86" s="166"/>
      <c r="AJ86" s="166"/>
      <c r="AK86" s="166"/>
      <c r="AL86" s="166"/>
      <c r="AM86" s="166"/>
      <c r="AN86" s="166"/>
      <c r="AO86" s="166"/>
      <c r="AP86" s="166"/>
      <c r="AQ86" s="166"/>
      <c r="AR86" s="166"/>
      <c r="AS86" s="166"/>
      <c r="AT86" s="166"/>
      <c r="AU86" s="166"/>
      <c r="AV86" s="166"/>
      <c r="AW86" s="166"/>
      <c r="AX86" s="166"/>
      <c r="AY86" s="166"/>
      <c r="AZ86" s="166"/>
      <c r="BA86" s="166"/>
      <c r="BB86" s="166"/>
      <c r="BC86" s="166"/>
      <c r="BD86" s="166"/>
      <c r="BE86" s="166"/>
      <c r="BF86" s="166"/>
      <c r="BG86" s="166"/>
      <c r="BH86" s="166"/>
      <c r="BI86" s="166"/>
      <c r="BJ86" s="166"/>
      <c r="BK86" s="166"/>
      <c r="BL86" s="166"/>
      <c r="BM86" s="166"/>
      <c r="BN86" s="166"/>
      <c r="BO86" s="166"/>
      <c r="BP86" s="166"/>
      <c r="BQ86" s="166"/>
      <c r="BR86" s="166"/>
      <c r="BS86" s="166"/>
      <c r="BT86" s="166"/>
      <c r="BU86" s="166"/>
      <c r="BV86" s="166"/>
      <c r="BW86" s="166"/>
      <c r="BX86" s="166"/>
      <c r="BY86" s="166"/>
      <c r="BZ86" s="166">
        <v>1</v>
      </c>
      <c r="CA86" s="166"/>
      <c r="CB86" s="166"/>
      <c r="CC86" s="166"/>
      <c r="CD86" s="166">
        <v>1</v>
      </c>
      <c r="CE86" s="166"/>
      <c r="CF86" s="166"/>
      <c r="CG86" s="166"/>
      <c r="CH86" s="166"/>
      <c r="CI86" s="166"/>
      <c r="CJ86" s="166"/>
      <c r="CK86" s="166"/>
      <c r="CL86" s="166"/>
      <c r="CM86" s="166">
        <v>1</v>
      </c>
    </row>
    <row r="87" spans="1:91" s="78" customFormat="1" ht="15" x14ac:dyDescent="0.2">
      <c r="A87" s="161">
        <f t="shared" si="27"/>
        <v>1.6029066039752085E-4</v>
      </c>
      <c r="B87" s="18">
        <f t="shared" si="28"/>
        <v>3</v>
      </c>
      <c r="C87" s="167" t="s">
        <v>147</v>
      </c>
      <c r="D87" s="167" t="s">
        <v>135</v>
      </c>
      <c r="E87" s="167" t="s">
        <v>148</v>
      </c>
      <c r="F87" s="167"/>
      <c r="G87" s="167"/>
      <c r="H87" s="167"/>
      <c r="I87" s="167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>
        <v>3</v>
      </c>
      <c r="BM87" s="168"/>
      <c r="BN87" s="168"/>
      <c r="BO87" s="168"/>
      <c r="BP87" s="168"/>
      <c r="BQ87" s="168"/>
      <c r="BR87" s="168"/>
      <c r="BS87" s="168"/>
      <c r="BT87" s="168"/>
      <c r="BU87" s="168"/>
      <c r="BV87" s="168"/>
      <c r="BW87" s="168"/>
      <c r="BX87" s="168"/>
      <c r="BY87" s="168"/>
      <c r="BZ87" s="168"/>
      <c r="CA87" s="168"/>
      <c r="CB87" s="168"/>
      <c r="CC87" s="168"/>
      <c r="CD87" s="168"/>
      <c r="CE87" s="168"/>
      <c r="CF87" s="168"/>
      <c r="CG87" s="168"/>
      <c r="CH87" s="168"/>
      <c r="CI87" s="168"/>
      <c r="CJ87" s="168"/>
      <c r="CK87" s="168"/>
      <c r="CL87" s="168"/>
      <c r="CM87" s="168"/>
    </row>
    <row r="88" spans="1:91" s="81" customFormat="1" ht="15" x14ac:dyDescent="0.2">
      <c r="A88" s="162">
        <f t="shared" si="27"/>
        <v>1.0686044026501389E-4</v>
      </c>
      <c r="B88" s="23">
        <f t="shared" ref="B88:B101" si="29">SUM(J88:CS88)</f>
        <v>2</v>
      </c>
      <c r="C88" s="67" t="s">
        <v>78</v>
      </c>
      <c r="D88" s="67" t="s">
        <v>2</v>
      </c>
      <c r="E88" s="67" t="s">
        <v>77</v>
      </c>
      <c r="F88" s="67" t="s">
        <v>77</v>
      </c>
      <c r="G88" s="67" t="s">
        <v>77</v>
      </c>
      <c r="H88" s="67" t="s">
        <v>24</v>
      </c>
      <c r="I88" s="67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  <c r="AU88" s="68"/>
      <c r="AV88" s="68"/>
      <c r="AW88" s="68"/>
      <c r="AX88" s="68"/>
      <c r="AY88" s="68"/>
      <c r="AZ88" s="68"/>
      <c r="BA88" s="68"/>
      <c r="BB88" s="68"/>
      <c r="BC88" s="68"/>
      <c r="BD88" s="68"/>
      <c r="BE88" s="68"/>
      <c r="BF88" s="68"/>
      <c r="BG88" s="68">
        <v>2</v>
      </c>
      <c r="BH88" s="68"/>
      <c r="BI88" s="68"/>
      <c r="BJ88" s="68"/>
      <c r="BK88" s="68"/>
      <c r="BL88" s="68"/>
      <c r="BM88" s="68"/>
      <c r="BN88" s="68"/>
      <c r="BO88" s="68"/>
      <c r="BP88" s="68"/>
      <c r="BQ88" s="68"/>
      <c r="BR88" s="68"/>
      <c r="BS88" s="68"/>
      <c r="BT88" s="68"/>
      <c r="BU88" s="68"/>
      <c r="BV88" s="68"/>
      <c r="BW88" s="68"/>
      <c r="BX88" s="68"/>
      <c r="BY88" s="68"/>
      <c r="BZ88" s="68"/>
      <c r="CA88" s="68"/>
      <c r="CB88" s="68"/>
      <c r="CC88" s="68"/>
      <c r="CD88" s="68"/>
      <c r="CE88" s="68"/>
      <c r="CF88" s="68"/>
      <c r="CG88" s="68"/>
      <c r="CH88" s="68"/>
      <c r="CI88" s="68"/>
      <c r="CJ88" s="68"/>
      <c r="CK88" s="68"/>
      <c r="CL88" s="68"/>
      <c r="CM88" s="68"/>
    </row>
    <row r="89" spans="1:91" s="171" customFormat="1" ht="15" x14ac:dyDescent="0.2">
      <c r="A89" s="163">
        <f t="shared" ref="A89:A101" si="30">B89/$B$11</f>
        <v>1.0686044026501389E-4</v>
      </c>
      <c r="B89" s="28">
        <f t="shared" si="29"/>
        <v>2</v>
      </c>
      <c r="C89" s="169" t="s">
        <v>90</v>
      </c>
      <c r="D89" s="169" t="s">
        <v>2</v>
      </c>
      <c r="E89" s="169" t="s">
        <v>71</v>
      </c>
      <c r="F89" s="169" t="s">
        <v>20</v>
      </c>
      <c r="G89" s="169" t="s">
        <v>72</v>
      </c>
      <c r="H89" s="169" t="s">
        <v>91</v>
      </c>
      <c r="I89" s="169"/>
      <c r="J89" s="170"/>
      <c r="K89" s="170"/>
      <c r="L89" s="170"/>
      <c r="M89" s="170"/>
      <c r="N89" s="170"/>
      <c r="O89" s="170"/>
      <c r="P89" s="170"/>
      <c r="Q89" s="170"/>
      <c r="R89" s="170"/>
      <c r="S89" s="170"/>
      <c r="T89" s="170"/>
      <c r="U89" s="170"/>
      <c r="V89" s="170"/>
      <c r="W89" s="170"/>
      <c r="X89" s="170"/>
      <c r="Y89" s="170"/>
      <c r="Z89" s="170"/>
      <c r="AA89" s="170"/>
      <c r="AB89" s="170"/>
      <c r="AC89" s="170"/>
      <c r="AD89" s="170"/>
      <c r="AE89" s="170"/>
      <c r="AF89" s="170"/>
      <c r="AG89" s="170"/>
      <c r="AH89" s="170"/>
      <c r="AI89" s="170"/>
      <c r="AJ89" s="170"/>
      <c r="AK89" s="170"/>
      <c r="AL89" s="170"/>
      <c r="AM89" s="170"/>
      <c r="AN89" s="170"/>
      <c r="AO89" s="170"/>
      <c r="AP89" s="170"/>
      <c r="AQ89" s="170"/>
      <c r="AR89" s="170"/>
      <c r="AS89" s="170"/>
      <c r="AT89" s="170"/>
      <c r="AU89" s="170"/>
      <c r="AV89" s="170"/>
      <c r="AW89" s="170"/>
      <c r="AX89" s="170"/>
      <c r="AY89" s="170"/>
      <c r="AZ89" s="170"/>
      <c r="BA89" s="170"/>
      <c r="BB89" s="170"/>
      <c r="BC89" s="170"/>
      <c r="BD89" s="170"/>
      <c r="BE89" s="170"/>
      <c r="BF89" s="170"/>
      <c r="BG89" s="170"/>
      <c r="BH89" s="170"/>
      <c r="BI89" s="170"/>
      <c r="BJ89" s="170"/>
      <c r="BK89" s="170"/>
      <c r="BL89" s="170"/>
      <c r="BM89" s="170"/>
      <c r="BN89" s="170"/>
      <c r="BO89" s="170"/>
      <c r="BP89" s="170"/>
      <c r="BQ89" s="170"/>
      <c r="BR89" s="170"/>
      <c r="BS89" s="170"/>
      <c r="BT89" s="170"/>
      <c r="BU89" s="170"/>
      <c r="BV89" s="170"/>
      <c r="BW89" s="170"/>
      <c r="BX89" s="170"/>
      <c r="BY89" s="170"/>
      <c r="BZ89" s="170"/>
      <c r="CA89" s="170">
        <v>1</v>
      </c>
      <c r="CB89" s="170"/>
      <c r="CC89" s="170"/>
      <c r="CD89" s="170"/>
      <c r="CE89" s="170">
        <v>1</v>
      </c>
      <c r="CF89" s="170"/>
      <c r="CG89" s="170"/>
      <c r="CH89" s="170"/>
      <c r="CI89" s="170"/>
      <c r="CJ89" s="170"/>
      <c r="CK89" s="170"/>
      <c r="CL89" s="170"/>
      <c r="CM89" s="170"/>
    </row>
    <row r="90" spans="1:91" s="174" customFormat="1" ht="15" x14ac:dyDescent="0.2">
      <c r="A90" s="158">
        <f t="shared" si="30"/>
        <v>1.0686044026501389E-4</v>
      </c>
      <c r="B90" s="5">
        <f t="shared" si="29"/>
        <v>2</v>
      </c>
      <c r="C90" s="172" t="s">
        <v>95</v>
      </c>
      <c r="D90" s="172" t="s">
        <v>2</v>
      </c>
      <c r="E90" s="172" t="s">
        <v>71</v>
      </c>
      <c r="F90" s="172" t="s">
        <v>20</v>
      </c>
      <c r="G90" s="172" t="s">
        <v>72</v>
      </c>
      <c r="H90" s="172" t="s">
        <v>96</v>
      </c>
      <c r="I90" s="172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 s="173"/>
      <c r="AJ90" s="173"/>
      <c r="AK90" s="173"/>
      <c r="AL90" s="173"/>
      <c r="AM90" s="173"/>
      <c r="AN90" s="173"/>
      <c r="AO90" s="173"/>
      <c r="AP90" s="173"/>
      <c r="AQ90" s="173"/>
      <c r="AR90" s="173"/>
      <c r="AS90" s="173"/>
      <c r="AT90" s="173"/>
      <c r="AU90" s="173"/>
      <c r="AV90" s="173"/>
      <c r="AW90" s="173"/>
      <c r="AX90" s="173"/>
      <c r="AY90" s="173"/>
      <c r="AZ90" s="173"/>
      <c r="BA90" s="173"/>
      <c r="BB90" s="173"/>
      <c r="BC90" s="173"/>
      <c r="BD90" s="173"/>
      <c r="BE90" s="173"/>
      <c r="BF90" s="173"/>
      <c r="BG90" s="173"/>
      <c r="BH90" s="173"/>
      <c r="BI90" s="173"/>
      <c r="BJ90" s="173"/>
      <c r="BK90" s="173"/>
      <c r="BL90" s="173"/>
      <c r="BM90" s="173"/>
      <c r="BN90" s="173"/>
      <c r="BO90" s="173"/>
      <c r="BP90" s="173"/>
      <c r="BQ90" s="173"/>
      <c r="BR90" s="173"/>
      <c r="BS90" s="173"/>
      <c r="BT90" s="173"/>
      <c r="BU90" s="173"/>
      <c r="BV90" s="173"/>
      <c r="BW90" s="173"/>
      <c r="BX90" s="173"/>
      <c r="BY90" s="173"/>
      <c r="BZ90" s="173"/>
      <c r="CA90" s="173"/>
      <c r="CB90" s="173"/>
      <c r="CC90" s="173"/>
      <c r="CD90" s="173"/>
      <c r="CE90" s="173"/>
      <c r="CF90" s="173"/>
      <c r="CG90" s="173"/>
      <c r="CH90" s="173"/>
      <c r="CI90" s="173"/>
      <c r="CJ90" s="173"/>
      <c r="CK90" s="173"/>
      <c r="CL90" s="173"/>
      <c r="CM90" s="173">
        <v>2</v>
      </c>
    </row>
    <row r="91" spans="1:91" s="140" customFormat="1" ht="15" x14ac:dyDescent="0.2">
      <c r="A91" s="159">
        <f t="shared" si="30"/>
        <v>5.3430220132506944E-5</v>
      </c>
      <c r="B91" s="9">
        <f t="shared" si="29"/>
        <v>1</v>
      </c>
      <c r="C91" s="11" t="s">
        <v>43</v>
      </c>
      <c r="D91" s="11" t="s">
        <v>2</v>
      </c>
      <c r="E91" s="11" t="s">
        <v>17</v>
      </c>
      <c r="F91" s="11" t="s">
        <v>40</v>
      </c>
      <c r="G91" s="11" t="s">
        <v>40</v>
      </c>
      <c r="H91" s="11" t="s">
        <v>24</v>
      </c>
      <c r="I91" s="11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49"/>
      <c r="X91" s="149"/>
      <c r="Y91" s="149"/>
      <c r="Z91" s="149"/>
      <c r="AA91" s="149"/>
      <c r="AB91" s="149"/>
      <c r="AC91" s="149"/>
      <c r="AD91" s="149"/>
      <c r="AE91" s="149"/>
      <c r="AF91" s="149"/>
      <c r="AG91" s="149"/>
      <c r="AH91" s="149"/>
      <c r="AI91" s="149"/>
      <c r="AJ91" s="149"/>
      <c r="AK91" s="149"/>
      <c r="AL91" s="149"/>
      <c r="AM91" s="149"/>
      <c r="AN91" s="149"/>
      <c r="AO91" s="149"/>
      <c r="AP91" s="149"/>
      <c r="AQ91" s="149"/>
      <c r="AR91" s="149"/>
      <c r="AS91" s="149"/>
      <c r="AT91" s="149"/>
      <c r="AU91" s="149"/>
      <c r="AV91" s="149"/>
      <c r="AW91" s="149"/>
      <c r="AX91" s="149">
        <v>1</v>
      </c>
      <c r="AY91" s="149"/>
      <c r="AZ91" s="149"/>
      <c r="BA91" s="149"/>
      <c r="BB91" s="149"/>
      <c r="BC91" s="149"/>
      <c r="BD91" s="149"/>
      <c r="BE91" s="149"/>
      <c r="BF91" s="149"/>
      <c r="BG91" s="149"/>
      <c r="BH91" s="149"/>
      <c r="BI91" s="149"/>
      <c r="BJ91" s="149"/>
      <c r="BK91" s="149"/>
      <c r="BL91" s="149"/>
      <c r="BM91" s="149"/>
      <c r="BN91" s="149"/>
      <c r="BO91" s="149"/>
      <c r="BP91" s="149"/>
      <c r="BQ91" s="149"/>
      <c r="BR91" s="149"/>
      <c r="BS91" s="149"/>
      <c r="BT91" s="149"/>
      <c r="BU91" s="149"/>
      <c r="BV91" s="149"/>
      <c r="BW91" s="149"/>
      <c r="BX91" s="149"/>
      <c r="BY91" s="149"/>
      <c r="BZ91" s="149"/>
      <c r="CA91" s="149"/>
      <c r="CB91" s="149"/>
      <c r="CC91" s="149"/>
      <c r="CD91" s="149"/>
      <c r="CE91" s="149"/>
      <c r="CF91" s="149"/>
      <c r="CG91" s="149"/>
      <c r="CH91" s="149"/>
      <c r="CI91" s="149"/>
      <c r="CJ91" s="149"/>
      <c r="CK91" s="149"/>
      <c r="CL91" s="149"/>
      <c r="CM91" s="149"/>
    </row>
    <row r="92" spans="1:91" s="148" customFormat="1" ht="15" x14ac:dyDescent="0.2">
      <c r="A92" s="160">
        <f t="shared" si="30"/>
        <v>5.3430220132506944E-5</v>
      </c>
      <c r="B92" s="14">
        <f t="shared" si="29"/>
        <v>1</v>
      </c>
      <c r="C92" s="175" t="s">
        <v>63</v>
      </c>
      <c r="D92" s="175" t="s">
        <v>2</v>
      </c>
      <c r="E92" s="175" t="s">
        <v>17</v>
      </c>
      <c r="F92" s="175" t="s">
        <v>20</v>
      </c>
      <c r="G92" s="175" t="s">
        <v>30</v>
      </c>
      <c r="H92" s="175" t="s">
        <v>64</v>
      </c>
      <c r="I92" s="175"/>
      <c r="J92" s="176"/>
      <c r="K92" s="176"/>
      <c r="L92" s="176"/>
      <c r="M92" s="176"/>
      <c r="N92" s="176"/>
      <c r="O92" s="176"/>
      <c r="P92" s="176"/>
      <c r="Q92" s="176"/>
      <c r="R92" s="176"/>
      <c r="S92" s="176"/>
      <c r="T92" s="176"/>
      <c r="U92" s="176"/>
      <c r="V92" s="176"/>
      <c r="W92" s="176"/>
      <c r="X92" s="176"/>
      <c r="Y92" s="176"/>
      <c r="Z92" s="176"/>
      <c r="AA92" s="176"/>
      <c r="AB92" s="176"/>
      <c r="AC92" s="176"/>
      <c r="AD92" s="176"/>
      <c r="AE92" s="176"/>
      <c r="AF92" s="176"/>
      <c r="AG92" s="176"/>
      <c r="AH92" s="176"/>
      <c r="AI92" s="176"/>
      <c r="AJ92" s="176"/>
      <c r="AK92" s="176"/>
      <c r="AL92" s="176"/>
      <c r="AM92" s="176"/>
      <c r="AN92" s="176"/>
      <c r="AO92" s="176"/>
      <c r="AP92" s="176"/>
      <c r="AQ92" s="176"/>
      <c r="AR92" s="176"/>
      <c r="AS92" s="176"/>
      <c r="AT92" s="176"/>
      <c r="AU92" s="176"/>
      <c r="AV92" s="176"/>
      <c r="AW92" s="176"/>
      <c r="AX92" s="176"/>
      <c r="AY92" s="176"/>
      <c r="AZ92" s="176"/>
      <c r="BA92" s="176"/>
      <c r="BB92" s="176"/>
      <c r="BC92" s="176"/>
      <c r="BD92" s="176"/>
      <c r="BE92" s="176"/>
      <c r="BF92" s="176"/>
      <c r="BG92" s="176"/>
      <c r="BH92" s="176"/>
      <c r="BI92" s="176"/>
      <c r="BJ92" s="176"/>
      <c r="BK92" s="176"/>
      <c r="BL92" s="176">
        <v>1</v>
      </c>
      <c r="BM92" s="176"/>
      <c r="BN92" s="176"/>
      <c r="BO92" s="176"/>
      <c r="BP92" s="176"/>
      <c r="BQ92" s="176"/>
      <c r="BR92" s="176"/>
      <c r="BS92" s="176"/>
      <c r="BT92" s="176"/>
      <c r="BU92" s="176"/>
      <c r="BV92" s="176"/>
      <c r="BW92" s="176"/>
      <c r="BX92" s="176"/>
      <c r="BY92" s="176"/>
      <c r="BZ92" s="176"/>
      <c r="CA92" s="176"/>
      <c r="CB92" s="176"/>
      <c r="CC92" s="176"/>
      <c r="CD92" s="176"/>
      <c r="CE92" s="176"/>
      <c r="CF92" s="176"/>
      <c r="CG92" s="176"/>
      <c r="CH92" s="176"/>
      <c r="CI92" s="176"/>
      <c r="CJ92" s="176"/>
      <c r="CK92" s="176"/>
      <c r="CL92" s="176"/>
      <c r="CM92" s="176"/>
    </row>
    <row r="93" spans="1:91" s="181" customFormat="1" ht="15" x14ac:dyDescent="0.2">
      <c r="A93" s="161">
        <f t="shared" si="30"/>
        <v>5.3430220132506944E-5</v>
      </c>
      <c r="B93" s="18">
        <f t="shared" si="29"/>
        <v>1</v>
      </c>
      <c r="C93" s="177" t="s">
        <v>81</v>
      </c>
      <c r="D93" s="177" t="s">
        <v>2</v>
      </c>
      <c r="E93" s="178" t="s">
        <v>77</v>
      </c>
      <c r="F93" s="178" t="s">
        <v>77</v>
      </c>
      <c r="G93" s="178" t="s">
        <v>77</v>
      </c>
      <c r="H93" s="179" t="s">
        <v>24</v>
      </c>
      <c r="I93" s="179"/>
      <c r="J93" s="180"/>
      <c r="K93" s="180"/>
      <c r="L93" s="180"/>
      <c r="M93" s="180"/>
      <c r="N93" s="180"/>
      <c r="O93" s="180"/>
      <c r="P93" s="180"/>
      <c r="Q93" s="180"/>
      <c r="R93" s="180"/>
      <c r="S93" s="180"/>
      <c r="T93" s="180"/>
      <c r="U93" s="180"/>
      <c r="V93" s="180"/>
      <c r="W93" s="180"/>
      <c r="X93" s="180"/>
      <c r="Y93" s="180"/>
      <c r="Z93" s="180"/>
      <c r="AA93" s="180"/>
      <c r="AB93" s="180"/>
      <c r="AC93" s="180"/>
      <c r="AD93" s="180"/>
      <c r="AE93" s="180"/>
      <c r="AF93" s="180"/>
      <c r="AG93" s="180"/>
      <c r="AH93" s="180"/>
      <c r="AI93" s="180"/>
      <c r="AJ93" s="180"/>
      <c r="AK93" s="180"/>
      <c r="AL93" s="180"/>
      <c r="AM93" s="180"/>
      <c r="AN93" s="180"/>
      <c r="AO93" s="180"/>
      <c r="AP93" s="180"/>
      <c r="AQ93" s="180"/>
      <c r="AR93" s="180"/>
      <c r="AS93" s="180"/>
      <c r="AT93" s="180"/>
      <c r="AU93" s="180"/>
      <c r="AV93" s="180"/>
      <c r="AW93" s="180"/>
      <c r="AX93" s="180"/>
      <c r="AY93" s="180">
        <v>1</v>
      </c>
      <c r="AZ93" s="180"/>
      <c r="BA93" s="180"/>
      <c r="BB93" s="180"/>
      <c r="BC93" s="180"/>
      <c r="BD93" s="180"/>
      <c r="BE93" s="180"/>
      <c r="BF93" s="180"/>
      <c r="BG93" s="180"/>
      <c r="BH93" s="180"/>
      <c r="BI93" s="180"/>
      <c r="BJ93" s="180"/>
      <c r="BK93" s="180"/>
      <c r="BL93" s="180"/>
      <c r="BM93" s="180"/>
      <c r="BN93" s="180"/>
      <c r="BO93" s="180"/>
      <c r="BP93" s="180"/>
      <c r="BQ93" s="180"/>
      <c r="BR93" s="180"/>
      <c r="BS93" s="180"/>
      <c r="BT93" s="180"/>
      <c r="BU93" s="180"/>
      <c r="BV93" s="180"/>
      <c r="BW93" s="180"/>
      <c r="BX93" s="180"/>
      <c r="BY93" s="180"/>
      <c r="BZ93" s="180"/>
      <c r="CA93" s="180"/>
      <c r="CB93" s="180"/>
      <c r="CC93" s="180"/>
      <c r="CD93" s="180"/>
      <c r="CE93" s="180"/>
      <c r="CF93" s="180"/>
      <c r="CG93" s="180"/>
      <c r="CH93" s="180"/>
      <c r="CI93" s="180"/>
      <c r="CJ93" s="180"/>
      <c r="CK93" s="180"/>
      <c r="CL93" s="180"/>
      <c r="CM93" s="180"/>
    </row>
    <row r="94" spans="1:91" s="69" customFormat="1" ht="15" x14ac:dyDescent="0.2">
      <c r="A94" s="162">
        <f t="shared" si="30"/>
        <v>5.3430220132506944E-5</v>
      </c>
      <c r="B94" s="23">
        <f t="shared" si="29"/>
        <v>1</v>
      </c>
      <c r="C94" s="182" t="s">
        <v>92</v>
      </c>
      <c r="D94" s="182" t="s">
        <v>2</v>
      </c>
      <c r="E94" s="182" t="s">
        <v>71</v>
      </c>
      <c r="F94" s="182" t="s">
        <v>77</v>
      </c>
      <c r="G94" s="182" t="s">
        <v>77</v>
      </c>
      <c r="H94" s="182" t="s">
        <v>24</v>
      </c>
      <c r="I94" s="182"/>
      <c r="J94" s="183"/>
      <c r="K94" s="183"/>
      <c r="L94" s="183"/>
      <c r="M94" s="183"/>
      <c r="N94" s="183"/>
      <c r="O94" s="183"/>
      <c r="P94" s="183"/>
      <c r="Q94" s="183"/>
      <c r="R94" s="183"/>
      <c r="S94" s="183"/>
      <c r="T94" s="183"/>
      <c r="U94" s="183"/>
      <c r="V94" s="183"/>
      <c r="W94" s="183"/>
      <c r="X94" s="183"/>
      <c r="Y94" s="183"/>
      <c r="Z94" s="183"/>
      <c r="AA94" s="183"/>
      <c r="AB94" s="183"/>
      <c r="AC94" s="183"/>
      <c r="AD94" s="183"/>
      <c r="AE94" s="183"/>
      <c r="AF94" s="183"/>
      <c r="AG94" s="183"/>
      <c r="AH94" s="183"/>
      <c r="AI94" s="183"/>
      <c r="AJ94" s="183"/>
      <c r="AK94" s="183"/>
      <c r="AL94" s="183"/>
      <c r="AM94" s="183"/>
      <c r="AN94" s="183"/>
      <c r="AO94" s="183"/>
      <c r="AP94" s="183"/>
      <c r="AQ94" s="183"/>
      <c r="AR94" s="183"/>
      <c r="AS94" s="183"/>
      <c r="AT94" s="183"/>
      <c r="AU94" s="183"/>
      <c r="AV94" s="183"/>
      <c r="AW94" s="183"/>
      <c r="AX94" s="183"/>
      <c r="AY94" s="183"/>
      <c r="AZ94" s="183"/>
      <c r="BA94" s="183"/>
      <c r="BB94" s="183"/>
      <c r="BC94" s="183"/>
      <c r="BD94" s="183"/>
      <c r="BE94" s="183"/>
      <c r="BF94" s="183"/>
      <c r="BG94" s="183"/>
      <c r="BH94" s="183"/>
      <c r="BI94" s="183"/>
      <c r="BJ94" s="183"/>
      <c r="BK94" s="183"/>
      <c r="BL94" s="183"/>
      <c r="BM94" s="183"/>
      <c r="BN94" s="183"/>
      <c r="BO94" s="183"/>
      <c r="BP94" s="183"/>
      <c r="BQ94" s="183"/>
      <c r="BR94" s="183"/>
      <c r="BS94" s="183"/>
      <c r="BT94" s="183"/>
      <c r="BU94" s="183"/>
      <c r="BV94" s="183"/>
      <c r="BW94" s="183"/>
      <c r="BX94" s="183"/>
      <c r="BY94" s="183"/>
      <c r="BZ94" s="183"/>
      <c r="CA94" s="183"/>
      <c r="CB94" s="183">
        <v>1</v>
      </c>
      <c r="CC94" s="183"/>
      <c r="CD94" s="183"/>
      <c r="CE94" s="183"/>
      <c r="CF94" s="183"/>
      <c r="CG94" s="183"/>
      <c r="CH94" s="183"/>
      <c r="CI94" s="183"/>
      <c r="CJ94" s="183"/>
      <c r="CK94" s="183"/>
      <c r="CL94" s="183"/>
      <c r="CM94" s="183"/>
    </row>
    <row r="95" spans="1:91" s="130" customFormat="1" ht="15" x14ac:dyDescent="0.2">
      <c r="A95" s="163">
        <f t="shared" si="30"/>
        <v>5.3430220132506944E-5</v>
      </c>
      <c r="B95" s="28">
        <f t="shared" si="29"/>
        <v>1</v>
      </c>
      <c r="C95" s="154" t="s">
        <v>93</v>
      </c>
      <c r="D95" s="154" t="s">
        <v>2</v>
      </c>
      <c r="E95" s="154" t="s">
        <v>71</v>
      </c>
      <c r="F95" s="154" t="s">
        <v>20</v>
      </c>
      <c r="G95" s="154" t="s">
        <v>72</v>
      </c>
      <c r="H95" s="154" t="s">
        <v>94</v>
      </c>
      <c r="I95" s="154"/>
      <c r="J95" s="156"/>
      <c r="K95" s="156"/>
      <c r="L95" s="156"/>
      <c r="M95" s="156"/>
      <c r="N95" s="156"/>
      <c r="O95" s="156"/>
      <c r="P95" s="156"/>
      <c r="Q95" s="156"/>
      <c r="R95" s="156"/>
      <c r="S95" s="156"/>
      <c r="T95" s="156"/>
      <c r="U95" s="156"/>
      <c r="V95" s="156"/>
      <c r="W95" s="156"/>
      <c r="X95" s="156"/>
      <c r="Y95" s="156"/>
      <c r="Z95" s="156"/>
      <c r="AA95" s="156"/>
      <c r="AB95" s="156"/>
      <c r="AC95" s="156"/>
      <c r="AD95" s="156"/>
      <c r="AE95" s="156"/>
      <c r="AF95" s="156"/>
      <c r="AG95" s="156"/>
      <c r="AH95" s="156"/>
      <c r="AI95" s="156"/>
      <c r="AJ95" s="156"/>
      <c r="AK95" s="156"/>
      <c r="AL95" s="156"/>
      <c r="AM95" s="156"/>
      <c r="AN95" s="156"/>
      <c r="AO95" s="156"/>
      <c r="AP95" s="156"/>
      <c r="AQ95" s="156"/>
      <c r="AR95" s="156"/>
      <c r="AS95" s="156"/>
      <c r="AT95" s="156"/>
      <c r="AU95" s="156"/>
      <c r="AV95" s="156"/>
      <c r="AW95" s="156"/>
      <c r="AX95" s="156"/>
      <c r="AY95" s="156"/>
      <c r="AZ95" s="156"/>
      <c r="BA95" s="156"/>
      <c r="BB95" s="156"/>
      <c r="BC95" s="156"/>
      <c r="BD95" s="156"/>
      <c r="BE95" s="156"/>
      <c r="BF95" s="156"/>
      <c r="BG95" s="156"/>
      <c r="BH95" s="156"/>
      <c r="BI95" s="156"/>
      <c r="BJ95" s="156"/>
      <c r="BK95" s="156"/>
      <c r="BL95" s="156"/>
      <c r="BM95" s="156"/>
      <c r="BN95" s="156"/>
      <c r="BO95" s="156"/>
      <c r="BP95" s="156"/>
      <c r="BQ95" s="156"/>
      <c r="BR95" s="156"/>
      <c r="BS95" s="156"/>
      <c r="BT95" s="156"/>
      <c r="BU95" s="156"/>
      <c r="BV95" s="156"/>
      <c r="BW95" s="156"/>
      <c r="BX95" s="156"/>
      <c r="BY95" s="156"/>
      <c r="BZ95" s="156"/>
      <c r="CA95" s="156"/>
      <c r="CB95" s="156"/>
      <c r="CC95" s="156">
        <v>1</v>
      </c>
      <c r="CD95" s="156"/>
      <c r="CE95" s="156"/>
      <c r="CF95" s="156"/>
      <c r="CG95" s="156"/>
      <c r="CH95" s="156"/>
      <c r="CI95" s="156"/>
      <c r="CJ95" s="156"/>
      <c r="CK95" s="156"/>
      <c r="CL95" s="156"/>
      <c r="CM95" s="156"/>
    </row>
    <row r="96" spans="1:91" s="186" customFormat="1" ht="15" x14ac:dyDescent="0.2">
      <c r="A96" s="158">
        <f t="shared" si="30"/>
        <v>5.3430220132506944E-5</v>
      </c>
      <c r="B96" s="5">
        <f t="shared" si="29"/>
        <v>1</v>
      </c>
      <c r="C96" s="184" t="s">
        <v>97</v>
      </c>
      <c r="D96" s="184" t="s">
        <v>2</v>
      </c>
      <c r="E96" s="184" t="s">
        <v>71</v>
      </c>
      <c r="F96" s="184" t="s">
        <v>20</v>
      </c>
      <c r="G96" s="184" t="s">
        <v>72</v>
      </c>
      <c r="H96" s="184" t="s">
        <v>98</v>
      </c>
      <c r="I96" s="184"/>
      <c r="J96" s="185"/>
      <c r="K96" s="185"/>
      <c r="L96" s="185"/>
      <c r="M96" s="185"/>
      <c r="N96" s="185"/>
      <c r="O96" s="185"/>
      <c r="P96" s="185"/>
      <c r="Q96" s="185"/>
      <c r="R96" s="185"/>
      <c r="S96" s="185"/>
      <c r="T96" s="185"/>
      <c r="U96" s="185"/>
      <c r="V96" s="185"/>
      <c r="W96" s="185"/>
      <c r="X96" s="185"/>
      <c r="Y96" s="185"/>
      <c r="Z96" s="185"/>
      <c r="AA96" s="185"/>
      <c r="AB96" s="185"/>
      <c r="AC96" s="185"/>
      <c r="AD96" s="185"/>
      <c r="AE96" s="185"/>
      <c r="AF96" s="185"/>
      <c r="AG96" s="185"/>
      <c r="AH96" s="185"/>
      <c r="AI96" s="185"/>
      <c r="AJ96" s="185"/>
      <c r="AK96" s="185"/>
      <c r="AL96" s="185"/>
      <c r="AM96" s="185"/>
      <c r="AN96" s="185"/>
      <c r="AO96" s="185"/>
      <c r="AP96" s="185"/>
      <c r="AQ96" s="185"/>
      <c r="AR96" s="185"/>
      <c r="AS96" s="185"/>
      <c r="AT96" s="185"/>
      <c r="AU96" s="185"/>
      <c r="AV96" s="185"/>
      <c r="AW96" s="185"/>
      <c r="AX96" s="185"/>
      <c r="AY96" s="185"/>
      <c r="AZ96" s="185"/>
      <c r="BA96" s="185"/>
      <c r="BB96" s="185"/>
      <c r="BC96" s="185"/>
      <c r="BD96" s="185"/>
      <c r="BE96" s="185"/>
      <c r="BF96" s="185"/>
      <c r="BG96" s="185"/>
      <c r="BH96" s="185"/>
      <c r="BI96" s="185"/>
      <c r="BJ96" s="185"/>
      <c r="BK96" s="185"/>
      <c r="BL96" s="185"/>
      <c r="BM96" s="185"/>
      <c r="BN96" s="185"/>
      <c r="BO96" s="185"/>
      <c r="BP96" s="185"/>
      <c r="BQ96" s="185"/>
      <c r="BR96" s="185"/>
      <c r="BS96" s="185"/>
      <c r="BT96" s="185"/>
      <c r="BU96" s="185"/>
      <c r="BV96" s="185"/>
      <c r="BW96" s="185"/>
      <c r="BX96" s="185"/>
      <c r="BY96" s="185"/>
      <c r="BZ96" s="185"/>
      <c r="CA96" s="185"/>
      <c r="CB96" s="185"/>
      <c r="CC96" s="185"/>
      <c r="CD96" s="185"/>
      <c r="CE96" s="185"/>
      <c r="CF96" s="185"/>
      <c r="CG96" s="185"/>
      <c r="CH96" s="185"/>
      <c r="CI96" s="185"/>
      <c r="CJ96" s="185"/>
      <c r="CK96" s="185"/>
      <c r="CL96" s="185"/>
      <c r="CM96" s="185">
        <v>1</v>
      </c>
    </row>
    <row r="97" spans="1:91" s="189" customFormat="1" ht="15" x14ac:dyDescent="0.2">
      <c r="A97" s="159">
        <f t="shared" si="30"/>
        <v>5.3430220132506944E-5</v>
      </c>
      <c r="B97" s="9">
        <f t="shared" si="29"/>
        <v>1</v>
      </c>
      <c r="C97" s="187" t="s">
        <v>131</v>
      </c>
      <c r="D97" s="187" t="s">
        <v>2</v>
      </c>
      <c r="E97" s="187" t="s">
        <v>17</v>
      </c>
      <c r="F97" s="187" t="s">
        <v>18</v>
      </c>
      <c r="G97" s="187" t="s">
        <v>109</v>
      </c>
      <c r="H97" s="187" t="s">
        <v>132</v>
      </c>
      <c r="I97" s="187"/>
      <c r="J97" s="188"/>
      <c r="K97" s="188"/>
      <c r="L97" s="188"/>
      <c r="M97" s="188"/>
      <c r="N97" s="188"/>
      <c r="O97" s="188"/>
      <c r="P97" s="188"/>
      <c r="Q97" s="188"/>
      <c r="R97" s="188"/>
      <c r="S97" s="188"/>
      <c r="T97" s="188"/>
      <c r="U97" s="188"/>
      <c r="V97" s="188"/>
      <c r="W97" s="188"/>
      <c r="X97" s="188"/>
      <c r="Y97" s="188"/>
      <c r="Z97" s="188"/>
      <c r="AA97" s="188"/>
      <c r="AB97" s="188"/>
      <c r="AC97" s="188"/>
      <c r="AD97" s="188"/>
      <c r="AE97" s="188"/>
      <c r="AF97" s="188"/>
      <c r="AG97" s="188"/>
      <c r="AH97" s="188"/>
      <c r="AI97" s="188"/>
      <c r="AJ97" s="188"/>
      <c r="AK97" s="188"/>
      <c r="AL97" s="188"/>
      <c r="AM97" s="188"/>
      <c r="AN97" s="188"/>
      <c r="AO97" s="188"/>
      <c r="AP97" s="188"/>
      <c r="AQ97" s="188"/>
      <c r="AR97" s="188"/>
      <c r="AS97" s="188"/>
      <c r="AT97" s="188"/>
      <c r="AU97" s="188"/>
      <c r="AV97" s="188"/>
      <c r="AW97" s="188"/>
      <c r="AX97" s="188"/>
      <c r="AY97" s="188"/>
      <c r="AZ97" s="188"/>
      <c r="BA97" s="188"/>
      <c r="BB97" s="188"/>
      <c r="BC97" s="188"/>
      <c r="BD97" s="188"/>
      <c r="BE97" s="188"/>
      <c r="BF97" s="188"/>
      <c r="BG97" s="188"/>
      <c r="BH97" s="188"/>
      <c r="BI97" s="188"/>
      <c r="BJ97" s="188"/>
      <c r="BK97" s="188"/>
      <c r="BL97" s="188"/>
      <c r="BM97" s="188"/>
      <c r="BN97" s="188"/>
      <c r="BO97" s="188"/>
      <c r="BP97" s="188"/>
      <c r="BQ97" s="188"/>
      <c r="BR97" s="188"/>
      <c r="BS97" s="188"/>
      <c r="BT97" s="188"/>
      <c r="BU97" s="188"/>
      <c r="BV97" s="188"/>
      <c r="BW97" s="188"/>
      <c r="BX97" s="188"/>
      <c r="BY97" s="188"/>
      <c r="BZ97" s="188"/>
      <c r="CA97" s="188"/>
      <c r="CB97" s="188"/>
      <c r="CC97" s="188"/>
      <c r="CD97" s="188"/>
      <c r="CE97" s="188"/>
      <c r="CF97" s="188"/>
      <c r="CG97" s="188"/>
      <c r="CH97" s="188">
        <v>1</v>
      </c>
      <c r="CI97" s="188"/>
      <c r="CJ97" s="188"/>
      <c r="CK97" s="188"/>
      <c r="CL97" s="188"/>
      <c r="CM97" s="188"/>
    </row>
    <row r="98" spans="1:91" s="152" customFormat="1" ht="15" x14ac:dyDescent="0.2">
      <c r="A98" s="160">
        <f t="shared" si="30"/>
        <v>5.3430220132506944E-5</v>
      </c>
      <c r="B98" s="14">
        <f t="shared" si="29"/>
        <v>1</v>
      </c>
      <c r="C98" s="116" t="s">
        <v>138</v>
      </c>
      <c r="D98" s="116" t="s">
        <v>135</v>
      </c>
      <c r="E98" s="116" t="s">
        <v>139</v>
      </c>
      <c r="F98" s="116" t="s">
        <v>154</v>
      </c>
      <c r="G98" s="6" t="s">
        <v>21</v>
      </c>
      <c r="H98" s="116"/>
      <c r="I98" s="116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>
        <v>1</v>
      </c>
      <c r="Z98" s="117"/>
      <c r="AA98" s="117"/>
      <c r="AB98" s="117"/>
      <c r="AC98" s="117"/>
      <c r="AD98" s="117"/>
      <c r="AE98" s="117"/>
      <c r="AF98" s="117"/>
      <c r="AG98" s="117"/>
      <c r="AH98" s="117"/>
      <c r="AI98" s="117"/>
      <c r="AJ98" s="117"/>
      <c r="AK98" s="117"/>
      <c r="AL98" s="117"/>
      <c r="AM98" s="117"/>
      <c r="AN98" s="117"/>
      <c r="AO98" s="117"/>
      <c r="AP98" s="117"/>
      <c r="AQ98" s="117"/>
      <c r="AR98" s="117"/>
      <c r="AS98" s="117"/>
      <c r="AT98" s="117"/>
      <c r="AU98" s="117"/>
      <c r="AV98" s="117"/>
      <c r="AW98" s="117"/>
      <c r="AX98" s="117"/>
      <c r="AY98" s="117"/>
      <c r="AZ98" s="117"/>
      <c r="BA98" s="117"/>
      <c r="BB98" s="117"/>
      <c r="BC98" s="117"/>
      <c r="BD98" s="117"/>
      <c r="BE98" s="117"/>
      <c r="BF98" s="117"/>
      <c r="BG98" s="117"/>
      <c r="BH98" s="117"/>
      <c r="BI98" s="117"/>
      <c r="BJ98" s="117"/>
      <c r="BK98" s="117"/>
      <c r="BL98" s="117"/>
      <c r="BM98" s="117"/>
      <c r="BN98" s="117"/>
      <c r="BO98" s="117"/>
      <c r="BP98" s="117"/>
      <c r="BQ98" s="117"/>
      <c r="BR98" s="117"/>
      <c r="BS98" s="117"/>
      <c r="BT98" s="117"/>
      <c r="BU98" s="117"/>
      <c r="BV98" s="117"/>
      <c r="BW98" s="117"/>
      <c r="BX98" s="117"/>
      <c r="BY98" s="117"/>
      <c r="BZ98" s="117"/>
      <c r="CA98" s="117"/>
      <c r="CB98" s="117"/>
      <c r="CC98" s="117"/>
      <c r="CD98" s="117"/>
      <c r="CE98" s="117"/>
      <c r="CF98" s="117"/>
      <c r="CG98" s="117"/>
      <c r="CH98" s="117"/>
      <c r="CI98" s="117"/>
      <c r="CJ98" s="117"/>
      <c r="CK98" s="117"/>
      <c r="CL98" s="117"/>
      <c r="CM98" s="117"/>
    </row>
    <row r="99" spans="1:91" s="192" customFormat="1" ht="15" x14ac:dyDescent="0.2">
      <c r="A99" s="161">
        <f t="shared" si="30"/>
        <v>5.3430220132506944E-5</v>
      </c>
      <c r="B99" s="18">
        <f t="shared" si="29"/>
        <v>1</v>
      </c>
      <c r="C99" s="190" t="s">
        <v>144</v>
      </c>
      <c r="D99" s="190" t="s">
        <v>135</v>
      </c>
      <c r="E99" s="190" t="s">
        <v>139</v>
      </c>
      <c r="F99" s="190" t="s">
        <v>154</v>
      </c>
      <c r="G99" s="6" t="s">
        <v>21</v>
      </c>
      <c r="H99" s="190"/>
      <c r="I99" s="190"/>
      <c r="J99" s="191"/>
      <c r="K99" s="191"/>
      <c r="L99" s="191"/>
      <c r="M99" s="191"/>
      <c r="N99" s="191"/>
      <c r="O99" s="191"/>
      <c r="P99" s="191"/>
      <c r="Q99" s="191"/>
      <c r="R99" s="191"/>
      <c r="S99" s="191"/>
      <c r="T99" s="191"/>
      <c r="U99" s="191"/>
      <c r="V99" s="191"/>
      <c r="W99" s="191"/>
      <c r="X99" s="191"/>
      <c r="Y99" s="191"/>
      <c r="Z99" s="191"/>
      <c r="AA99" s="191"/>
      <c r="AB99" s="191"/>
      <c r="AC99" s="191"/>
      <c r="AD99" s="191"/>
      <c r="AE99" s="191"/>
      <c r="AF99" s="191"/>
      <c r="AG99" s="191"/>
      <c r="AH99" s="191"/>
      <c r="AI99" s="191"/>
      <c r="AJ99" s="191"/>
      <c r="AK99" s="191"/>
      <c r="AL99" s="191"/>
      <c r="AM99" s="191"/>
      <c r="AN99" s="191"/>
      <c r="AO99" s="191"/>
      <c r="AP99" s="191"/>
      <c r="AQ99" s="191"/>
      <c r="AR99" s="191"/>
      <c r="AS99" s="191"/>
      <c r="AT99" s="191"/>
      <c r="AU99" s="191"/>
      <c r="AV99" s="191"/>
      <c r="AW99" s="191"/>
      <c r="AX99" s="191"/>
      <c r="AY99" s="191"/>
      <c r="AZ99" s="191"/>
      <c r="BA99" s="191"/>
      <c r="BB99" s="191"/>
      <c r="BC99" s="191"/>
      <c r="BD99" s="191">
        <v>1</v>
      </c>
      <c r="BE99" s="191"/>
      <c r="BF99" s="191"/>
      <c r="BG99" s="191"/>
      <c r="BH99" s="191"/>
      <c r="BI99" s="191"/>
      <c r="BJ99" s="191"/>
      <c r="BK99" s="191"/>
      <c r="BL99" s="191"/>
      <c r="BM99" s="191"/>
      <c r="BN99" s="191"/>
      <c r="BO99" s="191"/>
      <c r="BP99" s="191"/>
      <c r="BQ99" s="191"/>
      <c r="BR99" s="191"/>
      <c r="BS99" s="191"/>
      <c r="BT99" s="191"/>
      <c r="BU99" s="191"/>
      <c r="BV99" s="191"/>
      <c r="BW99" s="191"/>
      <c r="BX99" s="191"/>
      <c r="BY99" s="191"/>
      <c r="BZ99" s="191"/>
      <c r="CA99" s="191"/>
      <c r="CB99" s="191"/>
      <c r="CC99" s="191"/>
      <c r="CD99" s="191"/>
      <c r="CE99" s="191"/>
      <c r="CF99" s="191"/>
      <c r="CG99" s="191"/>
      <c r="CH99" s="191"/>
      <c r="CI99" s="191"/>
      <c r="CJ99" s="191"/>
      <c r="CK99" s="191"/>
      <c r="CL99" s="191"/>
      <c r="CM99" s="191"/>
    </row>
    <row r="100" spans="1:91" s="195" customFormat="1" ht="15" x14ac:dyDescent="0.2">
      <c r="A100" s="162">
        <f t="shared" si="30"/>
        <v>5.3430220132506944E-5</v>
      </c>
      <c r="B100" s="23">
        <f t="shared" si="29"/>
        <v>1</v>
      </c>
      <c r="C100" s="193" t="s">
        <v>145</v>
      </c>
      <c r="D100" s="193" t="s">
        <v>135</v>
      </c>
      <c r="E100" s="193" t="s">
        <v>139</v>
      </c>
      <c r="F100" s="193" t="s">
        <v>154</v>
      </c>
      <c r="G100" s="6" t="s">
        <v>21</v>
      </c>
      <c r="H100" s="193"/>
      <c r="I100" s="193"/>
      <c r="J100" s="194"/>
      <c r="K100" s="194"/>
      <c r="L100" s="194"/>
      <c r="M100" s="194"/>
      <c r="N100" s="194"/>
      <c r="O100" s="194"/>
      <c r="P100" s="194"/>
      <c r="Q100" s="194"/>
      <c r="R100" s="194"/>
      <c r="S100" s="194"/>
      <c r="T100" s="194"/>
      <c r="U100" s="194"/>
      <c r="V100" s="194"/>
      <c r="W100" s="194"/>
      <c r="X100" s="194"/>
      <c r="Y100" s="194"/>
      <c r="Z100" s="194"/>
      <c r="AA100" s="194"/>
      <c r="AB100" s="194"/>
      <c r="AC100" s="194"/>
      <c r="AD100" s="194"/>
      <c r="AE100" s="194"/>
      <c r="AF100" s="194"/>
      <c r="AG100" s="194"/>
      <c r="AH100" s="194"/>
      <c r="AI100" s="194"/>
      <c r="AJ100" s="194"/>
      <c r="AK100" s="194"/>
      <c r="AL100" s="194"/>
      <c r="AM100" s="194"/>
      <c r="AN100" s="194"/>
      <c r="AO100" s="194"/>
      <c r="AP100" s="194"/>
      <c r="AQ100" s="194"/>
      <c r="AR100" s="194"/>
      <c r="AS100" s="194"/>
      <c r="AT100" s="194"/>
      <c r="AU100" s="194"/>
      <c r="AV100" s="194"/>
      <c r="AW100" s="194"/>
      <c r="AX100" s="194"/>
      <c r="AY100" s="194"/>
      <c r="AZ100" s="194"/>
      <c r="BA100" s="194"/>
      <c r="BB100" s="194"/>
      <c r="BC100" s="194"/>
      <c r="BD100" s="194"/>
      <c r="BE100" s="194"/>
      <c r="BF100" s="194"/>
      <c r="BG100" s="194"/>
      <c r="BH100" s="194"/>
      <c r="BI100" s="194"/>
      <c r="BJ100" s="194"/>
      <c r="BK100" s="194"/>
      <c r="BL100" s="194"/>
      <c r="BM100" s="194"/>
      <c r="BN100" s="194"/>
      <c r="BO100" s="194"/>
      <c r="BP100" s="194"/>
      <c r="BQ100" s="194"/>
      <c r="BR100" s="194"/>
      <c r="BS100" s="194"/>
      <c r="BT100" s="194"/>
      <c r="BU100" s="194"/>
      <c r="BV100" s="194"/>
      <c r="BW100" s="194"/>
      <c r="BX100" s="194"/>
      <c r="BY100" s="194"/>
      <c r="BZ100" s="194"/>
      <c r="CA100" s="194"/>
      <c r="CB100" s="194"/>
      <c r="CC100" s="194"/>
      <c r="CD100" s="194"/>
      <c r="CE100" s="194"/>
      <c r="CF100" s="194"/>
      <c r="CG100" s="194"/>
      <c r="CH100" s="194"/>
      <c r="CI100" s="194">
        <v>1</v>
      </c>
      <c r="CJ100" s="194"/>
      <c r="CK100" s="194"/>
      <c r="CL100" s="194"/>
      <c r="CM100" s="194"/>
    </row>
    <row r="101" spans="1:91" s="53" customFormat="1" ht="15" x14ac:dyDescent="0.2">
      <c r="A101" s="163">
        <f t="shared" si="30"/>
        <v>5.3430220132506944E-5</v>
      </c>
      <c r="B101" s="28">
        <f t="shared" si="29"/>
        <v>1</v>
      </c>
      <c r="C101" s="95" t="s">
        <v>146</v>
      </c>
      <c r="D101" s="95" t="s">
        <v>135</v>
      </c>
      <c r="E101" s="95" t="s">
        <v>139</v>
      </c>
      <c r="F101" s="95"/>
      <c r="G101" s="95"/>
      <c r="H101" s="95"/>
      <c r="I101" s="95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  <c r="AT101" s="96"/>
      <c r="AU101" s="96"/>
      <c r="AV101" s="96"/>
      <c r="AW101" s="96"/>
      <c r="AX101" s="96"/>
      <c r="AY101" s="96"/>
      <c r="AZ101" s="96"/>
      <c r="BA101" s="96"/>
      <c r="BB101" s="96"/>
      <c r="BC101" s="96"/>
      <c r="BD101" s="96"/>
      <c r="BE101" s="96"/>
      <c r="BF101" s="96"/>
      <c r="BG101" s="96"/>
      <c r="BH101" s="96"/>
      <c r="BI101" s="96"/>
      <c r="BJ101" s="96"/>
      <c r="BK101" s="96"/>
      <c r="BL101" s="96"/>
      <c r="BM101" s="96"/>
      <c r="BN101" s="96"/>
      <c r="BO101" s="96"/>
      <c r="BP101" s="96"/>
      <c r="BQ101" s="96"/>
      <c r="BR101" s="96"/>
      <c r="BS101" s="96"/>
      <c r="BT101" s="96"/>
      <c r="BU101" s="96"/>
      <c r="BV101" s="96"/>
      <c r="BW101" s="96"/>
      <c r="BX101" s="96"/>
      <c r="BY101" s="96">
        <v>1</v>
      </c>
      <c r="BZ101" s="96"/>
      <c r="CA101" s="96"/>
      <c r="CB101" s="96"/>
      <c r="CC101" s="96"/>
      <c r="CD101" s="96"/>
      <c r="CE101" s="96"/>
      <c r="CF101" s="96"/>
      <c r="CG101" s="96"/>
      <c r="CH101" s="96"/>
      <c r="CI101" s="96"/>
      <c r="CJ101" s="96"/>
      <c r="CK101" s="96"/>
      <c r="CL101" s="96"/>
      <c r="CM101" s="96"/>
    </row>
    <row r="102" spans="1:91" ht="15" x14ac:dyDescent="0.2">
      <c r="C102" s="4"/>
      <c r="D102" s="4"/>
      <c r="E102" s="4"/>
      <c r="F102" s="4"/>
      <c r="G102" s="4"/>
      <c r="H102" s="4"/>
      <c r="I102" s="4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</row>
    <row r="103" spans="1:91" ht="15" x14ac:dyDescent="0.2">
      <c r="C103" s="4"/>
      <c r="D103" s="4"/>
      <c r="E103" s="4"/>
      <c r="F103" s="4"/>
      <c r="G103" s="4"/>
      <c r="H103" s="4"/>
      <c r="I103" s="4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</row>
    <row r="104" spans="1:91" ht="15" x14ac:dyDescent="0.2">
      <c r="C104" s="4"/>
      <c r="D104" s="4"/>
      <c r="E104" s="4"/>
      <c r="F104" s="4"/>
      <c r="G104" s="4"/>
      <c r="H104" s="4"/>
      <c r="I104" s="4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</row>
    <row r="105" spans="1:91" ht="15" x14ac:dyDescent="0.2">
      <c r="C105" s="4"/>
      <c r="D105" s="4"/>
      <c r="E105" s="4"/>
      <c r="F105" s="4"/>
      <c r="G105" s="4"/>
      <c r="H105" s="4"/>
      <c r="I105" s="4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</row>
    <row r="106" spans="1:91" x14ac:dyDescent="0.2">
      <c r="J106"/>
      <c r="K106"/>
      <c r="L106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</row>
    <row r="107" spans="1:91" ht="15" x14ac:dyDescent="0.2">
      <c r="C107" s="4"/>
      <c r="D107" s="4"/>
      <c r="E107" s="4"/>
      <c r="F107" s="4"/>
      <c r="G107" s="4"/>
      <c r="H107" s="4"/>
      <c r="I107" s="4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</row>
    <row r="108" spans="1:91" ht="15" x14ac:dyDescent="0.2">
      <c r="C108" s="4"/>
      <c r="D108" s="4"/>
      <c r="E108" s="4"/>
      <c r="F108" s="4"/>
      <c r="G108" s="4"/>
      <c r="H108" s="4"/>
      <c r="I108" s="4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</row>
    <row r="109" spans="1:91" ht="15" x14ac:dyDescent="0.2">
      <c r="C109" s="4"/>
      <c r="D109" s="4"/>
      <c r="E109" s="4"/>
      <c r="F109" s="4"/>
      <c r="G109" s="4"/>
      <c r="H109" s="4"/>
      <c r="I109" s="4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</row>
    <row r="110" spans="1:91" ht="15" x14ac:dyDescent="0.2">
      <c r="C110" s="4"/>
      <c r="D110" s="4"/>
      <c r="E110" s="4"/>
      <c r="F110" s="4"/>
      <c r="G110" s="4"/>
      <c r="H110" s="4"/>
      <c r="I110" s="4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</row>
    <row r="111" spans="1:91" ht="15" x14ac:dyDescent="0.2">
      <c r="C111" s="4"/>
      <c r="D111" s="4"/>
      <c r="E111" s="4"/>
      <c r="F111" s="4"/>
      <c r="G111" s="4"/>
      <c r="H111" s="4"/>
      <c r="I111" s="4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</row>
    <row r="112" spans="1:91" ht="15" x14ac:dyDescent="0.2">
      <c r="C112" s="4"/>
      <c r="D112" s="4"/>
      <c r="E112" s="4"/>
      <c r="F112" s="4"/>
      <c r="G112" s="4"/>
      <c r="H112" s="4"/>
      <c r="I112" s="4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</row>
    <row r="113" spans="3:91" ht="15" x14ac:dyDescent="0.2">
      <c r="C113" s="4"/>
      <c r="D113" s="4"/>
      <c r="E113" s="4"/>
      <c r="F113" s="4"/>
      <c r="G113" s="4"/>
      <c r="H113" s="4"/>
      <c r="I113" s="4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</row>
    <row r="114" spans="3:91" ht="15" x14ac:dyDescent="0.2">
      <c r="C114" s="4"/>
      <c r="D114" s="4"/>
      <c r="E114" s="4"/>
      <c r="F114" s="4"/>
      <c r="G114" s="4"/>
      <c r="H114" s="4"/>
      <c r="I114" s="4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</row>
    <row r="115" spans="3:91" x14ac:dyDescent="0.2"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</row>
    <row r="116" spans="3:91" x14ac:dyDescent="0.2"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</row>
    <row r="117" spans="3:91" x14ac:dyDescent="0.2"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</row>
    <row r="118" spans="3:91" x14ac:dyDescent="0.2"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</row>
    <row r="119" spans="3:91" x14ac:dyDescent="0.2"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</row>
    <row r="120" spans="3:91" x14ac:dyDescent="0.2"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</row>
    <row r="121" spans="3:91" x14ac:dyDescent="0.2"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</row>
    <row r="122" spans="3:91" x14ac:dyDescent="0.2"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</row>
  </sheetData>
  <sortState xmlns:xlrd2="http://schemas.microsoft.com/office/spreadsheetml/2017/richdata2" ref="B24:CM101">
    <sortCondition descending="1" ref="B24:B101"/>
  </sortState>
  <phoneticPr fontId="18"/>
  <hyperlinks>
    <hyperlink ref="H30" r:id="rId1" xr:uid="{00000000-0004-0000-0000-000001000000}"/>
    <hyperlink ref="H56" r:id="rId2" xr:uid="{00000000-0004-0000-0000-000002000000}"/>
    <hyperlink ref="H83" r:id="rId3" xr:uid="{00000000-0004-0000-0000-000003000000}"/>
    <hyperlink ref="H80" r:id="rId4" xr:uid="{00000000-0004-0000-0000-000004000000}"/>
    <hyperlink ref="H68" r:id="rId5" xr:uid="{00000000-0004-0000-0000-000005000000}"/>
    <hyperlink ref="H24" r:id="rId6" xr:uid="{00000000-0004-0000-0000-000006000000}"/>
    <hyperlink ref="H57" r:id="rId7" xr:uid="{00000000-0004-0000-0000-000007000000}"/>
    <hyperlink ref="H53" r:id="rId8" xr:uid="{00000000-0004-0000-0000-000008000000}"/>
    <hyperlink ref="H39" r:id="rId9" xr:uid="{00000000-0004-0000-0000-000009000000}"/>
    <hyperlink ref="H48" r:id="rId10" xr:uid="{00000000-0004-0000-0000-00000A000000}"/>
    <hyperlink ref="H71" r:id="rId11" xr:uid="{00000000-0004-0000-0000-00000B000000}"/>
    <hyperlink ref="H61" r:id="rId12" xr:uid="{00000000-0004-0000-0000-00000C000000}"/>
    <hyperlink ref="H70" r:id="rId13" xr:uid="{00000000-0004-0000-0000-00000D000000}"/>
    <hyperlink ref="H65" r:id="rId14" xr:uid="{00000000-0004-0000-0000-00000E000000}"/>
    <hyperlink ref="H69" r:id="rId15" xr:uid="{00000000-0004-0000-0000-00000F000000}"/>
    <hyperlink ref="H74" r:id="rId16" xr:uid="{00000000-0004-0000-0000-000010000000}"/>
    <hyperlink ref="H92" r:id="rId17" xr:uid="{00000000-0004-0000-0000-000011000000}"/>
    <hyperlink ref="H67" r:id="rId18" xr:uid="{00000000-0004-0000-0000-000012000000}"/>
    <hyperlink ref="H82" r:id="rId19" xr:uid="{00000000-0004-0000-0000-000013000000}"/>
    <hyperlink ref="H47" r:id="rId20" xr:uid="{00000000-0004-0000-0000-000015000000}"/>
    <hyperlink ref="H72" r:id="rId21" xr:uid="{00000000-0004-0000-0000-000016000000}"/>
    <hyperlink ref="H55" r:id="rId22" xr:uid="{00000000-0004-0000-0000-000019000000}"/>
    <hyperlink ref="H62" r:id="rId23" xr:uid="{00000000-0004-0000-0000-00001B000000}"/>
    <hyperlink ref="H58" r:id="rId24" xr:uid="{00000000-0004-0000-0000-00001C000000}"/>
    <hyperlink ref="H85" r:id="rId25" xr:uid="{00000000-0004-0000-0000-00001D000000}"/>
    <hyperlink ref="H86" r:id="rId26" xr:uid="{00000000-0004-0000-0000-00001E000000}"/>
    <hyperlink ref="H89" r:id="rId27" xr:uid="{00000000-0004-0000-0000-00001F000000}"/>
    <hyperlink ref="H95" r:id="rId28" xr:uid="{00000000-0004-0000-0000-000021000000}"/>
    <hyperlink ref="H90" r:id="rId29" xr:uid="{00000000-0004-0000-0000-000022000000}"/>
    <hyperlink ref="H96" r:id="rId30" xr:uid="{00000000-0004-0000-0000-000023000000}"/>
    <hyperlink ref="H64" r:id="rId31" xr:uid="{00000000-0004-0000-0000-000024000000}"/>
    <hyperlink ref="H41" r:id="rId32" xr:uid="{00000000-0004-0000-0000-000025000000}"/>
    <hyperlink ref="H42" r:id="rId33" xr:uid="{00000000-0004-0000-0000-000026000000}"/>
    <hyperlink ref="H66" r:id="rId34" xr:uid="{00000000-0004-0000-0000-000027000000}"/>
    <hyperlink ref="H32" r:id="rId35" xr:uid="{00000000-0004-0000-0000-000028000000}"/>
    <hyperlink ref="I32" r:id="rId36" xr:uid="{00000000-0004-0000-0000-000029000000}"/>
    <hyperlink ref="H34" r:id="rId37" xr:uid="{00000000-0004-0000-0000-00002A000000}"/>
    <hyperlink ref="I34" r:id="rId38" xr:uid="{00000000-0004-0000-0000-00002B000000}"/>
    <hyperlink ref="H51" r:id="rId39" xr:uid="{00000000-0004-0000-0000-00002C000000}"/>
    <hyperlink ref="H76" r:id="rId40" xr:uid="{00000000-0004-0000-0000-00002D000000}"/>
    <hyperlink ref="H35" r:id="rId41" xr:uid="{00000000-0004-0000-0000-00002E000000}"/>
    <hyperlink ref="I35" r:id="rId42" xr:uid="{00000000-0004-0000-0000-00002F000000}"/>
    <hyperlink ref="H54" r:id="rId43" xr:uid="{00000000-0004-0000-0000-000030000000}"/>
    <hyperlink ref="H97" r:id="rId44" xr:uid="{00000000-0004-0000-0000-000031000000}"/>
  </hyperlinks>
  <pageMargins left="0" right="0" top="0.39370078740157483" bottom="0.39370078740157483" header="0" footer="0"/>
  <pageSetup paperSize="9" orientation="portrait" r:id="rId45"/>
  <headerFooter>
    <oddHeader>&amp;C&amp;A</oddHeader>
    <oddFooter>&amp;Cページ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619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グラフ</vt:lpstr>
      </vt:variant>
      <vt:variant>
        <vt:i4>5</vt:i4>
      </vt:variant>
    </vt:vector>
  </HeadingPairs>
  <TitlesOfParts>
    <vt:vector size="6" baseType="lpstr">
      <vt:lpstr>Patch Count (total)</vt:lpstr>
      <vt:lpstr>長期傾向</vt:lpstr>
      <vt:lpstr>短期傾向</vt:lpstr>
      <vt:lpstr>Upstream vs. BU</vt:lpstr>
      <vt:lpstr>傭兵vs社員</vt:lpstr>
      <vt:lpstr>現役vs引退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Hisao Munakata</dc:creator>
  <cp:lastModifiedBy>Hisao Munakata</cp:lastModifiedBy>
  <cp:revision>78</cp:revision>
  <dcterms:created xsi:type="dcterms:W3CDTF">2021-04-12T13:27:32Z</dcterms:created>
  <dcterms:modified xsi:type="dcterms:W3CDTF">2021-04-26T02:51:09Z</dcterms:modified>
</cp:coreProperties>
</file>