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gu7\Desktop\"/>
    </mc:Choice>
  </mc:AlternateContent>
  <xr:revisionPtr revIDLastSave="0" documentId="8_{66B1D17D-EEF7-4CE1-9E0F-4BD3A0F965C9}" xr6:coauthVersionLast="47" xr6:coauthVersionMax="47" xr10:uidLastSave="{00000000-0000-0000-0000-000000000000}"/>
  <bookViews>
    <workbookView xWindow="-120" yWindow="-120" windowWidth="29040" windowHeight="15720" tabRatio="677" firstSheet="12" activeTab="24" xr2:uid="{76160FA2-ED5E-40A2-A89F-58DC5A9885CB}"/>
  </bookViews>
  <sheets>
    <sheet name="202009" sheetId="3" r:id="rId1"/>
    <sheet name="202010" sheetId="1" r:id="rId2"/>
    <sheet name="202011" sheetId="2" r:id="rId3"/>
    <sheet name="202012" sheetId="4" r:id="rId4"/>
    <sheet name="202101" sheetId="5" r:id="rId5"/>
    <sheet name="202102" sheetId="6" r:id="rId6"/>
    <sheet name="202103" sheetId="8" r:id="rId7"/>
    <sheet name="202104" sheetId="9" r:id="rId8"/>
    <sheet name="202105" sheetId="10" r:id="rId9"/>
    <sheet name="202106" sheetId="11" r:id="rId10"/>
    <sheet name="202107" sheetId="12" r:id="rId11"/>
    <sheet name="202108" sheetId="13" r:id="rId12"/>
    <sheet name="202109" sheetId="14" r:id="rId13"/>
    <sheet name="202110" sheetId="15" r:id="rId14"/>
    <sheet name="202111" sheetId="16" r:id="rId15"/>
    <sheet name="202112" sheetId="17" r:id="rId16"/>
    <sheet name="202201" sheetId="18" r:id="rId17"/>
    <sheet name="202202" sheetId="19" r:id="rId18"/>
    <sheet name="202203" sheetId="20" r:id="rId19"/>
    <sheet name="202204" sheetId="21" r:id="rId20"/>
    <sheet name="202205" sheetId="22" r:id="rId21"/>
    <sheet name="202206" sheetId="23" r:id="rId22"/>
    <sheet name="202207" sheetId="24" r:id="rId23"/>
    <sheet name="202208" sheetId="25" r:id="rId24"/>
    <sheet name="202209" sheetId="26" r:id="rId2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2" i="26" l="1"/>
  <c r="J34" i="26"/>
  <c r="J33" i="26"/>
  <c r="D33" i="26"/>
  <c r="J32" i="26"/>
  <c r="D32" i="26"/>
  <c r="J31" i="26"/>
  <c r="D31" i="26"/>
  <c r="J30" i="26"/>
  <c r="J29" i="26"/>
  <c r="J28" i="26"/>
  <c r="J27" i="26"/>
  <c r="J26" i="26"/>
  <c r="J25" i="26"/>
  <c r="J23" i="26"/>
  <c r="J22" i="26"/>
  <c r="J21" i="26"/>
  <c r="J20" i="26"/>
  <c r="J19" i="26"/>
  <c r="J18" i="26"/>
  <c r="J17" i="26"/>
  <c r="J16" i="26"/>
  <c r="J15" i="26"/>
  <c r="D15" i="26"/>
  <c r="J14" i="26"/>
  <c r="J13" i="26"/>
  <c r="J11" i="26"/>
  <c r="J10" i="26"/>
  <c r="J9" i="26"/>
  <c r="J8" i="26"/>
  <c r="J7" i="26"/>
  <c r="J6" i="26"/>
  <c r="J5" i="26"/>
  <c r="J4" i="26"/>
  <c r="J3" i="26"/>
  <c r="F2" i="26"/>
  <c r="D2" i="26"/>
  <c r="C2" i="26"/>
  <c r="D12" i="26" s="1"/>
  <c r="I1" i="26"/>
  <c r="J25" i="25"/>
  <c r="F2" i="25"/>
  <c r="I1" i="25"/>
  <c r="I1" i="21"/>
  <c r="I1" i="22"/>
  <c r="I1" i="23"/>
  <c r="I1" i="24"/>
  <c r="C2" i="25"/>
  <c r="J34" i="25"/>
  <c r="J33" i="25"/>
  <c r="J32" i="25"/>
  <c r="J31" i="25"/>
  <c r="J30" i="25"/>
  <c r="J29" i="25"/>
  <c r="J28" i="25"/>
  <c r="J27" i="25"/>
  <c r="J26" i="25"/>
  <c r="J23" i="25"/>
  <c r="J22" i="25"/>
  <c r="J21" i="25"/>
  <c r="J20" i="25"/>
  <c r="J19" i="25"/>
  <c r="J18" i="25"/>
  <c r="J17" i="25"/>
  <c r="J16" i="25"/>
  <c r="J15" i="25"/>
  <c r="J14" i="25"/>
  <c r="J13" i="25"/>
  <c r="J12" i="25"/>
  <c r="J11" i="25"/>
  <c r="J10" i="25"/>
  <c r="J9" i="25"/>
  <c r="J8" i="25"/>
  <c r="J7" i="25"/>
  <c r="J6" i="25"/>
  <c r="J5" i="25"/>
  <c r="J4" i="25"/>
  <c r="J3" i="25"/>
  <c r="D2" i="25"/>
  <c r="D25" i="26" l="1"/>
  <c r="D18" i="26"/>
  <c r="D27" i="26"/>
  <c r="D16" i="26"/>
  <c r="D26" i="26"/>
  <c r="D10" i="26"/>
  <c r="D28" i="26"/>
  <c r="D3" i="26"/>
  <c r="D19" i="26"/>
  <c r="D9" i="26"/>
  <c r="D4" i="26"/>
  <c r="D11" i="26"/>
  <c r="D29" i="26"/>
  <c r="D7" i="26"/>
  <c r="D8" i="26"/>
  <c r="D17" i="26"/>
  <c r="D20" i="26"/>
  <c r="D30" i="26"/>
  <c r="D5" i="26"/>
  <c r="D13" i="26"/>
  <c r="D21" i="26"/>
  <c r="D6" i="26"/>
  <c r="D14" i="26"/>
  <c r="D22" i="26"/>
  <c r="D23" i="26"/>
  <c r="D25" i="25"/>
  <c r="D13" i="25"/>
  <c r="D9" i="25"/>
  <c r="D10" i="25"/>
  <c r="D6" i="25"/>
  <c r="D4" i="25"/>
  <c r="D32" i="25"/>
  <c r="D27" i="25"/>
  <c r="D21" i="25"/>
  <c r="D14" i="25"/>
  <c r="D31" i="25"/>
  <c r="D18" i="25"/>
  <c r="D11" i="25"/>
  <c r="D7" i="25"/>
  <c r="D15" i="25"/>
  <c r="D23" i="25"/>
  <c r="D26" i="25"/>
  <c r="D19" i="25"/>
  <c r="D20" i="25"/>
  <c r="D28" i="25"/>
  <c r="D5" i="25"/>
  <c r="D22" i="25"/>
  <c r="D30" i="25"/>
  <c r="D8" i="25"/>
  <c r="D16" i="25"/>
  <c r="D17" i="25"/>
  <c r="D33" i="25"/>
  <c r="D3" i="25"/>
  <c r="D12" i="25"/>
  <c r="D29" i="25"/>
  <c r="J33" i="24"/>
  <c r="J4" i="24"/>
  <c r="J5" i="24"/>
  <c r="J6" i="24"/>
  <c r="J7" i="24"/>
  <c r="J8" i="24"/>
  <c r="J9" i="24"/>
  <c r="J10" i="24"/>
  <c r="J11" i="24"/>
  <c r="J12" i="24"/>
  <c r="J13" i="24"/>
  <c r="J14" i="24"/>
  <c r="J15" i="24"/>
  <c r="J16" i="24"/>
  <c r="J17" i="24"/>
  <c r="J18" i="24"/>
  <c r="J19" i="24"/>
  <c r="J20" i="24"/>
  <c r="J21" i="24"/>
  <c r="J22" i="24"/>
  <c r="J23" i="24"/>
  <c r="J24" i="24"/>
  <c r="J25" i="24"/>
  <c r="J26" i="24"/>
  <c r="J27" i="24"/>
  <c r="J28" i="24"/>
  <c r="J29" i="24"/>
  <c r="J30" i="24"/>
  <c r="J31" i="24"/>
  <c r="J32" i="24"/>
  <c r="J3" i="24"/>
  <c r="J34" i="24"/>
  <c r="D4" i="24"/>
  <c r="D6" i="24"/>
  <c r="D9" i="24"/>
  <c r="D10" i="24"/>
  <c r="D13" i="24"/>
  <c r="D3" i="23"/>
  <c r="D2" i="24"/>
  <c r="C2" i="24"/>
  <c r="D20" i="24" s="1"/>
  <c r="D32" i="23"/>
  <c r="D28" i="23"/>
  <c r="D27" i="23"/>
  <c r="D26" i="23"/>
  <c r="D25" i="23"/>
  <c r="J32" i="23"/>
  <c r="J31" i="23"/>
  <c r="J30" i="23"/>
  <c r="J29" i="23"/>
  <c r="J28" i="23"/>
  <c r="J27" i="23"/>
  <c r="J26" i="23"/>
  <c r="J25" i="23"/>
  <c r="J24" i="23"/>
  <c r="J23" i="23"/>
  <c r="J22" i="23"/>
  <c r="J21" i="23"/>
  <c r="J20" i="23"/>
  <c r="J19" i="23"/>
  <c r="J18" i="23"/>
  <c r="J17" i="23"/>
  <c r="J16" i="23"/>
  <c r="J15" i="23"/>
  <c r="J14" i="23"/>
  <c r="J13" i="23"/>
  <c r="J12" i="23"/>
  <c r="J11" i="23"/>
  <c r="J10" i="23"/>
  <c r="J9" i="23"/>
  <c r="J8" i="23"/>
  <c r="J7" i="23"/>
  <c r="J6" i="23"/>
  <c r="J5" i="23"/>
  <c r="J4" i="23"/>
  <c r="D2" i="23"/>
  <c r="C2" i="23"/>
  <c r="D23" i="23" s="1"/>
  <c r="J33" i="22"/>
  <c r="J22" i="22"/>
  <c r="D9" i="22"/>
  <c r="D10" i="22"/>
  <c r="D13" i="22"/>
  <c r="D24" i="22"/>
  <c r="D25" i="22"/>
  <c r="D31" i="22"/>
  <c r="J32" i="22"/>
  <c r="J31" i="22"/>
  <c r="J30" i="22"/>
  <c r="J29" i="22"/>
  <c r="J28" i="22"/>
  <c r="J27" i="22"/>
  <c r="J26" i="22"/>
  <c r="J25" i="22"/>
  <c r="J24" i="22"/>
  <c r="J23" i="22"/>
  <c r="J21" i="22"/>
  <c r="J20" i="22"/>
  <c r="J19" i="22"/>
  <c r="J18" i="22"/>
  <c r="J17" i="22"/>
  <c r="J16" i="22"/>
  <c r="J15" i="22"/>
  <c r="J14" i="22"/>
  <c r="J13" i="22"/>
  <c r="J12" i="22"/>
  <c r="J11" i="22"/>
  <c r="J10" i="22"/>
  <c r="J9" i="22"/>
  <c r="J8" i="22"/>
  <c r="J7" i="22"/>
  <c r="J6" i="22"/>
  <c r="J5" i="22"/>
  <c r="D5" i="22"/>
  <c r="J4" i="22"/>
  <c r="J3" i="22"/>
  <c r="D2" i="22"/>
  <c r="C2" i="22"/>
  <c r="D32" i="22" s="1"/>
  <c r="J4" i="21"/>
  <c r="J5" i="21"/>
  <c r="J6" i="21"/>
  <c r="J7" i="21"/>
  <c r="J8" i="21"/>
  <c r="J9" i="21"/>
  <c r="J10" i="21"/>
  <c r="J11" i="21"/>
  <c r="J12" i="21"/>
  <c r="J13" i="21"/>
  <c r="J14" i="21"/>
  <c r="J15" i="21"/>
  <c r="J16" i="21"/>
  <c r="J17" i="21"/>
  <c r="J18" i="21"/>
  <c r="J19" i="21"/>
  <c r="J20" i="21"/>
  <c r="J21" i="21"/>
  <c r="J22" i="21"/>
  <c r="J23" i="21"/>
  <c r="J24" i="21"/>
  <c r="J25" i="21"/>
  <c r="J26" i="21"/>
  <c r="J27" i="21"/>
  <c r="J28" i="21"/>
  <c r="J29" i="21"/>
  <c r="J30" i="21"/>
  <c r="J31" i="21"/>
  <c r="J32" i="21"/>
  <c r="D31" i="21"/>
  <c r="J3" i="21"/>
  <c r="D2" i="21"/>
  <c r="C2" i="21"/>
  <c r="D26" i="21" s="1"/>
  <c r="D31" i="20"/>
  <c r="D32" i="20"/>
  <c r="D33" i="20"/>
  <c r="D34" i="20"/>
  <c r="J32" i="20"/>
  <c r="J33" i="20"/>
  <c r="J34" i="20"/>
  <c r="J21" i="20"/>
  <c r="J11" i="20"/>
  <c r="J12" i="20"/>
  <c r="J13" i="20"/>
  <c r="J14" i="20"/>
  <c r="J15" i="20"/>
  <c r="J16" i="20"/>
  <c r="J17" i="20"/>
  <c r="J18" i="20"/>
  <c r="J19" i="20"/>
  <c r="J20" i="20"/>
  <c r="J22" i="20"/>
  <c r="J23" i="20"/>
  <c r="J24" i="20"/>
  <c r="J25" i="20"/>
  <c r="J26" i="20"/>
  <c r="J27" i="20"/>
  <c r="J28" i="20"/>
  <c r="J29" i="20"/>
  <c r="J30" i="20"/>
  <c r="J31" i="20"/>
  <c r="J7" i="20"/>
  <c r="J8" i="20"/>
  <c r="J9" i="20"/>
  <c r="J10" i="20"/>
  <c r="J6" i="20"/>
  <c r="J5" i="20"/>
  <c r="J4" i="20"/>
  <c r="J3" i="20"/>
  <c r="D2" i="20"/>
  <c r="C2" i="20"/>
  <c r="I1" i="20"/>
  <c r="J3" i="19"/>
  <c r="J4" i="19"/>
  <c r="J5" i="19"/>
  <c r="J18" i="19"/>
  <c r="J30" i="19"/>
  <c r="J29" i="19"/>
  <c r="J28" i="19"/>
  <c r="J27" i="19"/>
  <c r="J26" i="19"/>
  <c r="J25" i="19"/>
  <c r="J24" i="19"/>
  <c r="J23" i="19"/>
  <c r="J22" i="19"/>
  <c r="J21" i="19"/>
  <c r="J20" i="19"/>
  <c r="J19" i="19"/>
  <c r="J17" i="19"/>
  <c r="J16" i="19"/>
  <c r="J15" i="19"/>
  <c r="J14" i="19"/>
  <c r="J13" i="19"/>
  <c r="J12" i="19"/>
  <c r="J11" i="19"/>
  <c r="J10" i="19"/>
  <c r="J9" i="19"/>
  <c r="J8" i="19"/>
  <c r="J7" i="19"/>
  <c r="J6" i="19"/>
  <c r="D2" i="19"/>
  <c r="C2" i="19"/>
  <c r="I1" i="19"/>
  <c r="J32" i="18"/>
  <c r="D33" i="24" l="1"/>
  <c r="D32" i="24"/>
  <c r="D30" i="24"/>
  <c r="D31" i="24"/>
  <c r="D28" i="24"/>
  <c r="D29" i="24"/>
  <c r="D26" i="24"/>
  <c r="D27" i="24"/>
  <c r="D25" i="24"/>
  <c r="D24" i="24"/>
  <c r="J3" i="23"/>
  <c r="D22" i="24"/>
  <c r="D23" i="24"/>
  <c r="D21" i="24"/>
  <c r="D18" i="24"/>
  <c r="D19" i="24"/>
  <c r="D16" i="24"/>
  <c r="D17" i="24"/>
  <c r="D14" i="24"/>
  <c r="D15" i="24"/>
  <c r="D11" i="24"/>
  <c r="D12" i="24"/>
  <c r="D5" i="24"/>
  <c r="D8" i="24"/>
  <c r="D3" i="24"/>
  <c r="D7" i="24"/>
  <c r="D31" i="23"/>
  <c r="D29" i="23"/>
  <c r="D30" i="23"/>
  <c r="D22" i="23"/>
  <c r="D24" i="23"/>
  <c r="D13" i="23"/>
  <c r="D10" i="23"/>
  <c r="D9" i="23"/>
  <c r="D5" i="23"/>
  <c r="D6" i="23"/>
  <c r="D17" i="23"/>
  <c r="D11" i="23"/>
  <c r="D4" i="23"/>
  <c r="D14" i="23"/>
  <c r="D7" i="23"/>
  <c r="D15" i="23"/>
  <c r="D19" i="23"/>
  <c r="D12" i="23"/>
  <c r="D21" i="23"/>
  <c r="D8" i="23"/>
  <c r="D16" i="23"/>
  <c r="D18" i="23"/>
  <c r="D20" i="23"/>
  <c r="D33" i="22"/>
  <c r="D29" i="22"/>
  <c r="D30" i="22"/>
  <c r="D28" i="22"/>
  <c r="D27" i="22"/>
  <c r="D23" i="22"/>
  <c r="D26" i="22"/>
  <c r="D20" i="22"/>
  <c r="D21" i="22"/>
  <c r="D18" i="22"/>
  <c r="D19" i="22"/>
  <c r="D16" i="22"/>
  <c r="D17" i="22"/>
  <c r="D14" i="22"/>
  <c r="D15" i="22"/>
  <c r="D11" i="22"/>
  <c r="D12" i="22"/>
  <c r="D7" i="22"/>
  <c r="D3" i="22"/>
  <c r="D4" i="22"/>
  <c r="D8" i="22"/>
  <c r="D6" i="22"/>
  <c r="D10" i="21"/>
  <c r="D27" i="21"/>
  <c r="D19" i="21"/>
  <c r="D28" i="21"/>
  <c r="D4" i="21"/>
  <c r="D20" i="21"/>
  <c r="D29" i="21"/>
  <c r="D21" i="21"/>
  <c r="D30" i="21"/>
  <c r="D18" i="21"/>
  <c r="D3" i="21"/>
  <c r="D11" i="21"/>
  <c r="D12" i="21"/>
  <c r="D5" i="21"/>
  <c r="D13" i="21"/>
  <c r="D6" i="21"/>
  <c r="D14" i="21"/>
  <c r="D22" i="21"/>
  <c r="D15" i="21"/>
  <c r="D7" i="21"/>
  <c r="D23" i="21"/>
  <c r="D32" i="21"/>
  <c r="D16" i="21"/>
  <c r="D24" i="21"/>
  <c r="D8" i="21"/>
  <c r="D9" i="21"/>
  <c r="D17" i="21"/>
  <c r="D25" i="21"/>
  <c r="D21" i="20"/>
  <c r="D13" i="20"/>
  <c r="D7" i="20"/>
  <c r="D15" i="20"/>
  <c r="D24" i="20"/>
  <c r="D8" i="20"/>
  <c r="D25" i="20"/>
  <c r="D16" i="20"/>
  <c r="D26" i="20"/>
  <c r="D27" i="20"/>
  <c r="D10" i="20"/>
  <c r="D18" i="20"/>
  <c r="D19" i="20"/>
  <c r="D17" i="20"/>
  <c r="D11" i="20"/>
  <c r="D28" i="20"/>
  <c r="D9" i="20"/>
  <c r="D3" i="20"/>
  <c r="D4" i="20"/>
  <c r="D12" i="20"/>
  <c r="D29" i="20"/>
  <c r="D20" i="20"/>
  <c r="D22" i="20"/>
  <c r="D30" i="20"/>
  <c r="D23" i="20"/>
  <c r="D5" i="20"/>
  <c r="D6" i="20"/>
  <c r="D14" i="20"/>
  <c r="D18" i="19"/>
  <c r="D11" i="19"/>
  <c r="D7" i="19"/>
  <c r="D8" i="19"/>
  <c r="D5" i="19"/>
  <c r="D4" i="19"/>
  <c r="D3" i="19"/>
  <c r="D27" i="19"/>
  <c r="D29" i="19"/>
  <c r="D16" i="19"/>
  <c r="D25" i="19"/>
  <c r="D21" i="19"/>
  <c r="D13" i="19"/>
  <c r="D22" i="19"/>
  <c r="D30" i="19"/>
  <c r="D14" i="19"/>
  <c r="D15" i="19"/>
  <c r="D20" i="19"/>
  <c r="D28" i="19"/>
  <c r="D6" i="19"/>
  <c r="D23" i="19"/>
  <c r="D24" i="19"/>
  <c r="D9" i="19"/>
  <c r="D10" i="19"/>
  <c r="D12" i="19"/>
  <c r="D17" i="19"/>
  <c r="D26" i="19"/>
  <c r="D19" i="19"/>
  <c r="J30" i="18"/>
  <c r="J14" i="18"/>
  <c r="J7" i="18"/>
  <c r="J8" i="18"/>
  <c r="J9" i="18"/>
  <c r="J10" i="18"/>
  <c r="J11" i="18"/>
  <c r="J12" i="18"/>
  <c r="J13" i="18"/>
  <c r="J15" i="18"/>
  <c r="J16" i="18"/>
  <c r="J17" i="18"/>
  <c r="J19" i="18"/>
  <c r="J20" i="18"/>
  <c r="J21" i="18"/>
  <c r="J22" i="18"/>
  <c r="J23" i="18"/>
  <c r="J24" i="18"/>
  <c r="J25" i="18"/>
  <c r="J26" i="18"/>
  <c r="J27" i="18"/>
  <c r="J28" i="18"/>
  <c r="J29" i="18"/>
  <c r="J31" i="18"/>
  <c r="J33" i="18"/>
  <c r="J34" i="18"/>
  <c r="J35" i="18"/>
  <c r="J36" i="18"/>
  <c r="D7" i="18"/>
  <c r="J6" i="18"/>
  <c r="D2" i="18"/>
  <c r="C2" i="18"/>
  <c r="D34" i="18" s="1"/>
  <c r="I1" i="18"/>
  <c r="D33" i="17"/>
  <c r="J32" i="17"/>
  <c r="J31" i="17"/>
  <c r="J30" i="17"/>
  <c r="J29" i="17"/>
  <c r="J28" i="17"/>
  <c r="J27" i="17"/>
  <c r="J26" i="17"/>
  <c r="J25" i="17"/>
  <c r="J24" i="17"/>
  <c r="J23" i="17"/>
  <c r="J22" i="17"/>
  <c r="D22" i="17"/>
  <c r="J21" i="17"/>
  <c r="J20" i="17"/>
  <c r="J19" i="17"/>
  <c r="J18" i="17"/>
  <c r="J17" i="17"/>
  <c r="J16" i="17"/>
  <c r="J15" i="17"/>
  <c r="J14" i="17"/>
  <c r="J13" i="17"/>
  <c r="J12" i="17"/>
  <c r="J11" i="17"/>
  <c r="J10" i="17"/>
  <c r="J9" i="17"/>
  <c r="J8" i="17"/>
  <c r="J7" i="17"/>
  <c r="D7" i="17"/>
  <c r="J6" i="17"/>
  <c r="J5" i="17"/>
  <c r="J4" i="17"/>
  <c r="J3" i="17"/>
  <c r="D2" i="17"/>
  <c r="C2" i="17"/>
  <c r="I1" i="17"/>
  <c r="I1" i="16"/>
  <c r="C2" i="16"/>
  <c r="J32" i="16"/>
  <c r="J31" i="16"/>
  <c r="J30" i="16"/>
  <c r="J29" i="16"/>
  <c r="J28" i="16"/>
  <c r="J27" i="16"/>
  <c r="J26" i="16"/>
  <c r="J25" i="16"/>
  <c r="J24" i="16"/>
  <c r="J23" i="16"/>
  <c r="J22" i="16"/>
  <c r="J21" i="16"/>
  <c r="J20" i="16"/>
  <c r="J19" i="16"/>
  <c r="J18" i="16"/>
  <c r="J17" i="16"/>
  <c r="J16" i="16"/>
  <c r="J15" i="16"/>
  <c r="J14" i="16"/>
  <c r="J13" i="16"/>
  <c r="J12" i="16"/>
  <c r="J11" i="16"/>
  <c r="J10" i="16"/>
  <c r="J9" i="16"/>
  <c r="J8" i="16"/>
  <c r="J7" i="16"/>
  <c r="J6" i="16"/>
  <c r="J5" i="16"/>
  <c r="J4" i="16"/>
  <c r="J3" i="16"/>
  <c r="D2" i="16"/>
  <c r="J33" i="15"/>
  <c r="J32" i="15"/>
  <c r="J31" i="15"/>
  <c r="J30" i="15"/>
  <c r="J29" i="15"/>
  <c r="J28" i="15"/>
  <c r="J27" i="15"/>
  <c r="J26" i="15"/>
  <c r="J25" i="15"/>
  <c r="J24" i="15"/>
  <c r="J23" i="15"/>
  <c r="J22" i="15"/>
  <c r="J21" i="15"/>
  <c r="J20" i="15"/>
  <c r="J19" i="15"/>
  <c r="J18" i="15"/>
  <c r="J17" i="15"/>
  <c r="J16" i="15"/>
  <c r="J15" i="15"/>
  <c r="J14" i="15"/>
  <c r="J13" i="15"/>
  <c r="J12" i="15"/>
  <c r="J11" i="15"/>
  <c r="J10" i="15"/>
  <c r="J9" i="15"/>
  <c r="J8" i="15"/>
  <c r="J7" i="15"/>
  <c r="J6" i="15"/>
  <c r="J5" i="15"/>
  <c r="J4" i="15"/>
  <c r="J3" i="15"/>
  <c r="D2" i="15"/>
  <c r="C2" i="15"/>
  <c r="D33" i="15" s="1"/>
  <c r="J32" i="14"/>
  <c r="J31" i="14"/>
  <c r="J30" i="14"/>
  <c r="J29" i="14"/>
  <c r="J28" i="14"/>
  <c r="J27" i="14"/>
  <c r="J26" i="14"/>
  <c r="J25" i="14"/>
  <c r="J24" i="14"/>
  <c r="J23" i="14"/>
  <c r="J22" i="14"/>
  <c r="J21" i="14"/>
  <c r="J20" i="14"/>
  <c r="J19" i="14"/>
  <c r="J18" i="14"/>
  <c r="J17" i="14"/>
  <c r="J16" i="14"/>
  <c r="J15" i="14"/>
  <c r="J14" i="14"/>
  <c r="J13" i="14"/>
  <c r="J12" i="14"/>
  <c r="J11" i="14"/>
  <c r="J10" i="14"/>
  <c r="J9" i="14"/>
  <c r="J8" i="14"/>
  <c r="J7" i="14"/>
  <c r="J6" i="14"/>
  <c r="J5" i="14"/>
  <c r="J4" i="14"/>
  <c r="J3" i="14"/>
  <c r="D2" i="14"/>
  <c r="C2" i="14"/>
  <c r="D31" i="14" s="1"/>
  <c r="J31" i="13"/>
  <c r="J30" i="13"/>
  <c r="J21" i="13"/>
  <c r="J33" i="13"/>
  <c r="J32" i="13"/>
  <c r="J29" i="13"/>
  <c r="J28" i="13"/>
  <c r="J27" i="13"/>
  <c r="J26" i="13"/>
  <c r="J25" i="13"/>
  <c r="J24" i="13"/>
  <c r="J23" i="13"/>
  <c r="J22" i="13"/>
  <c r="J20" i="13"/>
  <c r="J19" i="13"/>
  <c r="J18" i="13"/>
  <c r="J17" i="13"/>
  <c r="J16" i="13"/>
  <c r="J15" i="13"/>
  <c r="J14" i="13"/>
  <c r="J13" i="13"/>
  <c r="J12" i="13"/>
  <c r="J11" i="13"/>
  <c r="J10" i="13"/>
  <c r="J9" i="13"/>
  <c r="J8" i="13"/>
  <c r="J7" i="13"/>
  <c r="J6" i="13"/>
  <c r="J5" i="13"/>
  <c r="J4" i="13"/>
  <c r="J3" i="13"/>
  <c r="D2" i="13"/>
  <c r="C2" i="13"/>
  <c r="D28" i="13" s="1"/>
  <c r="J28" i="12"/>
  <c r="J29" i="12"/>
  <c r="J30" i="12"/>
  <c r="J31" i="12"/>
  <c r="J32" i="12"/>
  <c r="J33" i="12"/>
  <c r="J27" i="12"/>
  <c r="J23" i="12"/>
  <c r="J24" i="12"/>
  <c r="J22" i="12"/>
  <c r="J4" i="12"/>
  <c r="J5" i="12"/>
  <c r="J6" i="12"/>
  <c r="J7" i="12"/>
  <c r="J8" i="12"/>
  <c r="J9" i="12"/>
  <c r="J10" i="12"/>
  <c r="J11" i="12"/>
  <c r="J12" i="12"/>
  <c r="J13" i="12"/>
  <c r="J14" i="12"/>
  <c r="J15" i="12"/>
  <c r="J16" i="12"/>
  <c r="J17" i="12"/>
  <c r="J18" i="12"/>
  <c r="J19" i="12"/>
  <c r="J20" i="12"/>
  <c r="J3" i="12"/>
  <c r="D2" i="12"/>
  <c r="C2" i="12"/>
  <c r="D2" i="11"/>
  <c r="D33" i="11"/>
  <c r="D10" i="11"/>
  <c r="C2" i="11"/>
  <c r="D35" i="10"/>
  <c r="D2" i="10"/>
  <c r="C2" i="10"/>
  <c r="D33" i="10" s="1"/>
  <c r="D35" i="9"/>
  <c r="D34" i="9"/>
  <c r="D13" i="9"/>
  <c r="D2" i="9"/>
  <c r="C2" i="9"/>
  <c r="D18" i="9" s="1"/>
  <c r="D35" i="8"/>
  <c r="D34" i="8"/>
  <c r="D30" i="8"/>
  <c r="D23" i="8"/>
  <c r="D22" i="8"/>
  <c r="D2" i="8"/>
  <c r="C2" i="8"/>
  <c r="D33" i="8" s="1"/>
  <c r="D23" i="6"/>
  <c r="D30" i="6"/>
  <c r="D31" i="6"/>
  <c r="D32" i="6"/>
  <c r="D33" i="6"/>
  <c r="D34" i="6"/>
  <c r="D35" i="6"/>
  <c r="D36" i="18" l="1"/>
  <c r="D35" i="18"/>
  <c r="D30" i="18"/>
  <c r="D32" i="18"/>
  <c r="D31" i="18"/>
  <c r="D28" i="18"/>
  <c r="D16" i="18"/>
  <c r="D23" i="18"/>
  <c r="D22" i="18"/>
  <c r="D17" i="18"/>
  <c r="D15" i="18"/>
  <c r="D14" i="18"/>
  <c r="D10" i="18"/>
  <c r="D19" i="18"/>
  <c r="D27" i="18"/>
  <c r="D6" i="18"/>
  <c r="D24" i="18"/>
  <c r="D8" i="18"/>
  <c r="D25" i="18"/>
  <c r="D9" i="18"/>
  <c r="D26" i="18"/>
  <c r="D3" i="18"/>
  <c r="D11" i="18"/>
  <c r="D20" i="18"/>
  <c r="D4" i="18"/>
  <c r="D12" i="18"/>
  <c r="D21" i="18"/>
  <c r="D29" i="18"/>
  <c r="D13" i="18"/>
  <c r="D5" i="18"/>
  <c r="D33" i="18"/>
  <c r="D8" i="17"/>
  <c r="D25" i="17"/>
  <c r="D20" i="17"/>
  <c r="D9" i="17"/>
  <c r="D10" i="17"/>
  <c r="D18" i="17"/>
  <c r="D26" i="17"/>
  <c r="D27" i="17"/>
  <c r="D3" i="17"/>
  <c r="D11" i="17"/>
  <c r="D19" i="17"/>
  <c r="D12" i="17"/>
  <c r="D28" i="17"/>
  <c r="D17" i="17"/>
  <c r="D29" i="17"/>
  <c r="D5" i="17"/>
  <c r="D13" i="17"/>
  <c r="D21" i="17"/>
  <c r="D6" i="17"/>
  <c r="D30" i="17"/>
  <c r="D4" i="17"/>
  <c r="D14" i="17"/>
  <c r="D15" i="17"/>
  <c r="D23" i="17"/>
  <c r="D31" i="17"/>
  <c r="D16" i="17"/>
  <c r="D24" i="17"/>
  <c r="D32" i="17"/>
  <c r="D30" i="16"/>
  <c r="D25" i="16"/>
  <c r="D24" i="16"/>
  <c r="D12" i="16"/>
  <c r="D7" i="16"/>
  <c r="D15" i="16"/>
  <c r="D23" i="16"/>
  <c r="D31" i="16"/>
  <c r="D8" i="16"/>
  <c r="D16" i="16"/>
  <c r="D32" i="16"/>
  <c r="D9" i="16"/>
  <c r="D17" i="16"/>
  <c r="D33" i="16"/>
  <c r="D10" i="16"/>
  <c r="D27" i="16"/>
  <c r="D28" i="16"/>
  <c r="D5" i="16"/>
  <c r="D13" i="16"/>
  <c r="D21" i="16"/>
  <c r="D3" i="16"/>
  <c r="D29" i="16"/>
  <c r="D26" i="16"/>
  <c r="D19" i="16"/>
  <c r="D20" i="16"/>
  <c r="D6" i="16"/>
  <c r="D22" i="16"/>
  <c r="D18" i="16"/>
  <c r="D11" i="16"/>
  <c r="D4" i="16"/>
  <c r="D14" i="16"/>
  <c r="D32" i="15"/>
  <c r="D27" i="15"/>
  <c r="D3" i="15"/>
  <c r="D4" i="15"/>
  <c r="D12" i="15"/>
  <c r="D20" i="15"/>
  <c r="D28" i="15"/>
  <c r="D25" i="15"/>
  <c r="D10" i="15"/>
  <c r="D5" i="15"/>
  <c r="D13" i="15"/>
  <c r="D21" i="15"/>
  <c r="D29" i="15"/>
  <c r="D9" i="15"/>
  <c r="D19" i="15"/>
  <c r="D11" i="15"/>
  <c r="D30" i="15"/>
  <c r="D26" i="15"/>
  <c r="D22" i="15"/>
  <c r="D17" i="15"/>
  <c r="D14" i="15"/>
  <c r="D7" i="15"/>
  <c r="D15" i="15"/>
  <c r="D23" i="15"/>
  <c r="D31" i="15"/>
  <c r="D18" i="15"/>
  <c r="D6" i="15"/>
  <c r="D24" i="15"/>
  <c r="D8" i="15"/>
  <c r="D16" i="15"/>
  <c r="D30" i="14"/>
  <c r="D14" i="14"/>
  <c r="D15" i="14"/>
  <c r="D23" i="14"/>
  <c r="D26" i="14"/>
  <c r="D27" i="14"/>
  <c r="D12" i="14"/>
  <c r="D29" i="14"/>
  <c r="D11" i="14"/>
  <c r="D28" i="14"/>
  <c r="D5" i="14"/>
  <c r="D7" i="14"/>
  <c r="D19" i="14"/>
  <c r="D4" i="14"/>
  <c r="D13" i="14"/>
  <c r="D6" i="14"/>
  <c r="D22" i="14"/>
  <c r="D8" i="14"/>
  <c r="D16" i="14"/>
  <c r="D24" i="14"/>
  <c r="D32" i="14"/>
  <c r="D10" i="14"/>
  <c r="D20" i="14"/>
  <c r="D21" i="14"/>
  <c r="D9" i="14"/>
  <c r="D17" i="14"/>
  <c r="D25" i="14"/>
  <c r="D18" i="14"/>
  <c r="D3" i="14"/>
  <c r="D31" i="13"/>
  <c r="D30" i="13"/>
  <c r="D20" i="13"/>
  <c r="D33" i="13"/>
  <c r="D24" i="13"/>
  <c r="D25" i="13"/>
  <c r="D26" i="13"/>
  <c r="D27" i="13"/>
  <c r="D29" i="13"/>
  <c r="D7" i="13"/>
  <c r="D15" i="13"/>
  <c r="D8" i="13"/>
  <c r="D16" i="13"/>
  <c r="D9" i="13"/>
  <c r="D17" i="13"/>
  <c r="D19" i="13"/>
  <c r="D4" i="13"/>
  <c r="D5" i="13"/>
  <c r="D13" i="13"/>
  <c r="D21" i="13"/>
  <c r="D22" i="13"/>
  <c r="D32" i="13"/>
  <c r="D10" i="13"/>
  <c r="D18" i="13"/>
  <c r="D3" i="13"/>
  <c r="D11" i="13"/>
  <c r="D12" i="13"/>
  <c r="D6" i="13"/>
  <c r="D14" i="13"/>
  <c r="D23" i="13"/>
  <c r="D10" i="12"/>
  <c r="D11" i="12"/>
  <c r="D29" i="12"/>
  <c r="D33" i="12"/>
  <c r="D17" i="12"/>
  <c r="D18" i="12"/>
  <c r="D19" i="12"/>
  <c r="D20" i="12"/>
  <c r="D21" i="12"/>
  <c r="D22" i="12"/>
  <c r="D23" i="12"/>
  <c r="D24" i="12"/>
  <c r="D27" i="12"/>
  <c r="D28" i="12"/>
  <c r="D13" i="12"/>
  <c r="D30" i="12"/>
  <c r="D31" i="12"/>
  <c r="D4" i="12"/>
  <c r="D6" i="12"/>
  <c r="D7" i="12"/>
  <c r="D8" i="12"/>
  <c r="D12" i="12"/>
  <c r="D14" i="12"/>
  <c r="D15" i="12"/>
  <c r="D16" i="12"/>
  <c r="D32" i="12"/>
  <c r="D3" i="12"/>
  <c r="D5" i="12"/>
  <c r="D9" i="12"/>
  <c r="D32" i="11"/>
  <c r="D5" i="11"/>
  <c r="D4" i="11"/>
  <c r="D18" i="11"/>
  <c r="D19" i="11"/>
  <c r="D23" i="11"/>
  <c r="D7" i="11"/>
  <c r="D9" i="11"/>
  <c r="D27" i="11"/>
  <c r="D28" i="11"/>
  <c r="D29" i="11"/>
  <c r="D13" i="11"/>
  <c r="D14" i="11"/>
  <c r="D30" i="11"/>
  <c r="D20" i="11"/>
  <c r="D6" i="11"/>
  <c r="D24" i="11"/>
  <c r="D26" i="11"/>
  <c r="D12" i="11"/>
  <c r="D15" i="11"/>
  <c r="D31" i="11"/>
  <c r="D21" i="11"/>
  <c r="D8" i="11"/>
  <c r="D16" i="11"/>
  <c r="D17" i="11"/>
  <c r="D22" i="11"/>
  <c r="D25" i="11"/>
  <c r="D11" i="11"/>
  <c r="D3" i="11"/>
  <c r="D34" i="10"/>
  <c r="D22" i="10"/>
  <c r="D13" i="10"/>
  <c r="D6" i="10"/>
  <c r="D26" i="10"/>
  <c r="D12" i="10"/>
  <c r="D25" i="10"/>
  <c r="D29" i="10"/>
  <c r="D11" i="10"/>
  <c r="D3" i="10"/>
  <c r="D4" i="10"/>
  <c r="D5" i="10"/>
  <c r="D18" i="10"/>
  <c r="D30" i="10"/>
  <c r="D7" i="10"/>
  <c r="D19" i="10"/>
  <c r="D31" i="10"/>
  <c r="D32" i="10"/>
  <c r="D23" i="10"/>
  <c r="D24" i="10"/>
  <c r="D14" i="10"/>
  <c r="D15" i="10"/>
  <c r="D28" i="10"/>
  <c r="D20" i="10"/>
  <c r="D9" i="10"/>
  <c r="D21" i="10"/>
  <c r="D27" i="10"/>
  <c r="D16" i="10"/>
  <c r="D17" i="10"/>
  <c r="D8" i="10"/>
  <c r="D10" i="10"/>
  <c r="D32" i="9"/>
  <c r="D31" i="9"/>
  <c r="D29" i="9"/>
  <c r="D30" i="9"/>
  <c r="D28" i="9"/>
  <c r="D26" i="9"/>
  <c r="D27" i="9"/>
  <c r="D24" i="9"/>
  <c r="D25" i="9"/>
  <c r="D23" i="9"/>
  <c r="D21" i="9"/>
  <c r="D22" i="9"/>
  <c r="D19" i="9"/>
  <c r="D20" i="9"/>
  <c r="D16" i="9"/>
  <c r="D17" i="9"/>
  <c r="D15" i="9"/>
  <c r="D12" i="9"/>
  <c r="D14" i="9"/>
  <c r="D4" i="9"/>
  <c r="D3" i="9"/>
  <c r="D5" i="9"/>
  <c r="D8" i="9"/>
  <c r="D6" i="9"/>
  <c r="D7" i="9"/>
  <c r="D9" i="9"/>
  <c r="D10" i="9"/>
  <c r="D11" i="9"/>
  <c r="D18" i="8"/>
  <c r="D16" i="8"/>
  <c r="D4" i="8"/>
  <c r="D5" i="8"/>
  <c r="D21" i="8"/>
  <c r="D19" i="8"/>
  <c r="D20" i="8"/>
  <c r="D6" i="8"/>
  <c r="D7" i="8"/>
  <c r="D8" i="8"/>
  <c r="D25" i="8"/>
  <c r="D14" i="8"/>
  <c r="D15" i="8"/>
  <c r="D31" i="8"/>
  <c r="D32" i="8"/>
  <c r="D17" i="8"/>
  <c r="D3" i="8"/>
  <c r="D24" i="8"/>
  <c r="D9" i="8"/>
  <c r="D10" i="8"/>
  <c r="D26" i="8"/>
  <c r="D11" i="8"/>
  <c r="D27" i="8"/>
  <c r="D12" i="8"/>
  <c r="D28" i="8"/>
  <c r="D13" i="8"/>
  <c r="D29" i="8"/>
  <c r="D2" i="6"/>
  <c r="F2" i="5"/>
  <c r="C2" i="5"/>
  <c r="D33" i="5" s="1"/>
  <c r="C2" i="6"/>
  <c r="D2" i="5"/>
  <c r="D29" i="6" l="1"/>
  <c r="D28" i="6"/>
  <c r="D27" i="6"/>
  <c r="D26" i="6"/>
  <c r="D25" i="6"/>
  <c r="D24" i="6"/>
  <c r="D22" i="6"/>
  <c r="D21" i="6"/>
  <c r="D20" i="6"/>
  <c r="D19" i="6"/>
  <c r="D18" i="6"/>
  <c r="D17" i="6"/>
  <c r="D16" i="6"/>
  <c r="D15" i="6"/>
  <c r="D14" i="6"/>
  <c r="D13" i="6"/>
  <c r="D12" i="6"/>
  <c r="D11" i="6"/>
  <c r="D10" i="6"/>
  <c r="D9" i="6"/>
  <c r="D8" i="6"/>
  <c r="D7" i="6"/>
  <c r="D4" i="6"/>
  <c r="D3" i="6"/>
  <c r="D5" i="6"/>
  <c r="D6" i="6"/>
  <c r="D23" i="5"/>
  <c r="D15" i="5"/>
  <c r="D8" i="5"/>
  <c r="D25" i="5"/>
  <c r="D24" i="5"/>
  <c r="D28" i="5"/>
  <c r="D10" i="5"/>
  <c r="D12" i="5"/>
  <c r="D29" i="5"/>
  <c r="D27" i="5"/>
  <c r="D17" i="5"/>
  <c r="D6" i="5"/>
  <c r="D18" i="5"/>
  <c r="D30" i="5"/>
  <c r="D22" i="5"/>
  <c r="D13" i="5"/>
  <c r="D14" i="5"/>
  <c r="D3" i="5"/>
  <c r="D16" i="5"/>
  <c r="D7" i="5"/>
  <c r="D20" i="5"/>
  <c r="D31" i="5"/>
  <c r="D26" i="5"/>
  <c r="D4" i="5"/>
  <c r="D5" i="5"/>
  <c r="D32" i="5"/>
  <c r="D11" i="5"/>
  <c r="D9" i="5"/>
  <c r="D21" i="5"/>
  <c r="C2" i="1"/>
  <c r="C2" i="2"/>
  <c r="D23" i="4" l="1"/>
  <c r="D15" i="4"/>
  <c r="D8" i="4"/>
  <c r="D2" i="4"/>
  <c r="C2" i="4"/>
  <c r="D3" i="4" s="1"/>
  <c r="D2" i="3"/>
  <c r="C2" i="3"/>
  <c r="D31" i="2"/>
  <c r="D24" i="2"/>
  <c r="D16" i="2"/>
  <c r="D15" i="2"/>
  <c r="D14" i="2"/>
  <c r="D2" i="2"/>
  <c r="D8" i="2" s="1"/>
  <c r="D32" i="4" l="1"/>
  <c r="D33" i="4"/>
  <c r="D31" i="4"/>
  <c r="D30" i="4"/>
  <c r="D29" i="4"/>
  <c r="D28" i="4"/>
  <c r="D27" i="4"/>
  <c r="D26" i="4"/>
  <c r="D25" i="4"/>
  <c r="D24" i="4"/>
  <c r="D22" i="4"/>
  <c r="D21" i="4"/>
  <c r="D20" i="4"/>
  <c r="D19" i="4"/>
  <c r="D18" i="4"/>
  <c r="D17" i="4"/>
  <c r="D16" i="4"/>
  <c r="D14" i="4"/>
  <c r="D13" i="4"/>
  <c r="D12" i="4"/>
  <c r="D11" i="4"/>
  <c r="D10" i="4"/>
  <c r="D9" i="4"/>
  <c r="D7" i="4"/>
  <c r="D6" i="4"/>
  <c r="D5" i="4"/>
  <c r="D4" i="4"/>
  <c r="D32" i="2"/>
  <c r="D30" i="2"/>
  <c r="D28" i="2"/>
  <c r="D29" i="2"/>
  <c r="D27" i="2"/>
  <c r="D26" i="2"/>
  <c r="D25" i="2"/>
  <c r="D23" i="2"/>
  <c r="D22" i="2"/>
  <c r="D21" i="2"/>
  <c r="D20" i="2"/>
  <c r="D19" i="2"/>
  <c r="D18" i="2"/>
  <c r="D17" i="2"/>
  <c r="D13" i="2"/>
  <c r="D12" i="2"/>
  <c r="D11" i="2"/>
  <c r="D10" i="2"/>
  <c r="D9" i="2"/>
  <c r="D7" i="2"/>
  <c r="D3" i="3"/>
  <c r="D4" i="3"/>
  <c r="D5" i="3"/>
  <c r="D3" i="2"/>
  <c r="D4" i="2"/>
  <c r="D5" i="2"/>
  <c r="D6" i="2"/>
  <c r="D15" i="1"/>
  <c r="D6" i="1" l="1"/>
  <c r="D11" i="1"/>
  <c r="D13" i="1"/>
  <c r="D16" i="1"/>
  <c r="D32" i="1"/>
  <c r="D2" i="1" l="1"/>
  <c r="D30" i="1" l="1"/>
  <c r="D31" i="1"/>
  <c r="D27" i="1"/>
  <c r="D28" i="1"/>
  <c r="D4" i="1"/>
  <c r="D26" i="1"/>
  <c r="D12" i="1"/>
  <c r="D20" i="1"/>
  <c r="D5" i="1"/>
  <c r="D21" i="1"/>
  <c r="D29" i="1"/>
  <c r="D14" i="1"/>
  <c r="D22" i="1"/>
  <c r="D18" i="1"/>
  <c r="D19" i="1"/>
  <c r="D7" i="1"/>
  <c r="D23" i="1"/>
  <c r="D9" i="1"/>
  <c r="D17" i="1"/>
  <c r="D25" i="1"/>
  <c r="D8" i="1"/>
  <c r="D24" i="1"/>
  <c r="D10" i="1"/>
  <c r="D3" i="1"/>
</calcChain>
</file>

<file path=xl/sharedStrings.xml><?xml version="1.0" encoding="utf-8"?>
<sst xmlns="http://schemas.openxmlformats.org/spreadsheetml/2006/main" count="173" uniqueCount="17">
  <si>
    <t>平均体温</t>
    <rPh sb="0" eb="2">
      <t>ヘイキン</t>
    </rPh>
    <rPh sb="2" eb="4">
      <t>タイオン</t>
    </rPh>
    <phoneticPr fontId="1"/>
  </si>
  <si>
    <t>偏差値</t>
    <rPh sb="0" eb="3">
      <t>ヘンサチ</t>
    </rPh>
    <phoneticPr fontId="1"/>
  </si>
  <si>
    <t>← 標準偏差</t>
    <rPh sb="2" eb="4">
      <t>ヒョウジュン</t>
    </rPh>
    <rPh sb="4" eb="6">
      <t>ヘンサ</t>
    </rPh>
    <phoneticPr fontId="1"/>
  </si>
  <si>
    <t>BB</t>
    <phoneticPr fontId="1"/>
  </si>
  <si>
    <t xml:space="preserve"> </t>
    <phoneticPr fontId="1"/>
  </si>
  <si>
    <r>
      <t>- (</t>
    </r>
    <r>
      <rPr>
        <sz val="14"/>
        <color rgb="FFFF0000"/>
        <rFont val="Meiryo UI"/>
        <family val="3"/>
        <charset val="128"/>
      </rPr>
      <t>5</t>
    </r>
    <r>
      <rPr>
        <sz val="14"/>
        <color theme="1"/>
        <rFont val="Meiryo UI"/>
        <family val="2"/>
        <charset val="128"/>
      </rPr>
      <t>)</t>
    </r>
    <phoneticPr fontId="1"/>
  </si>
  <si>
    <r>
      <t>-(</t>
    </r>
    <r>
      <rPr>
        <sz val="14"/>
        <color rgb="FFFF0000"/>
        <rFont val="Meiryo UI"/>
        <family val="3"/>
        <charset val="128"/>
      </rPr>
      <t>5</t>
    </r>
    <r>
      <rPr>
        <sz val="14"/>
        <color theme="1"/>
        <rFont val="Meiryo UI"/>
        <family val="2"/>
        <charset val="128"/>
      </rPr>
      <t>)</t>
    </r>
    <phoneticPr fontId="1"/>
  </si>
  <si>
    <t xml:space="preserve"> ← Modelna １</t>
    <phoneticPr fontId="1"/>
  </si>
  <si>
    <t>50肩（左脇）</t>
    <rPh sb="2" eb="3">
      <t>カタ</t>
    </rPh>
    <rPh sb="4" eb="5">
      <t>ヒダリ</t>
    </rPh>
    <rPh sb="5" eb="6">
      <t>ワキ</t>
    </rPh>
    <phoneticPr fontId="1"/>
  </si>
  <si>
    <t xml:space="preserve"> ← Modelna 2</t>
    <phoneticPr fontId="1"/>
  </si>
  <si>
    <t>Lo</t>
    <phoneticPr fontId="1"/>
  </si>
  <si>
    <t xml:space="preserve"> ← Modelna 3</t>
    <phoneticPr fontId="1"/>
  </si>
  <si>
    <t>( @Leipzig)</t>
    <phoneticPr fontId="1"/>
  </si>
  <si>
    <t xml:space="preserve"> ← Modelna 4</t>
    <phoneticPr fontId="1"/>
  </si>
  <si>
    <t>Body
Battery</t>
    <phoneticPr fontId="1"/>
  </si>
  <si>
    <t>赤外線</t>
    <rPh sb="0" eb="3">
      <t>セキガイセン</t>
    </rPh>
    <phoneticPr fontId="1"/>
  </si>
  <si>
    <t xml:space="preserve">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</si>
</sst>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##&quot; ℃&quot;"/>
    <numFmt numFmtId="177" formatCode="0.0&quot; ℃&quot;"/>
    <numFmt numFmtId="178" formatCode="0.0000"/>
    <numFmt numFmtId="179" formatCode="0.0"/>
    <numFmt numFmtId="180" formatCode="0.0_ "/>
  </numFmts>
  <fonts count="7" x14ac:knownFonts="1">
    <font>
      <sz val="14"/>
      <color theme="1"/>
      <name val="Meiryo UI"/>
      <family val="2"/>
      <charset val="128"/>
    </font>
    <font>
      <sz val="7"/>
      <name val="Meiryo UI"/>
      <family val="2"/>
      <charset val="128"/>
    </font>
    <font>
      <b/>
      <sz val="14"/>
      <color rgb="FF0070C0"/>
      <name val="Meiryo UI"/>
      <family val="3"/>
      <charset val="128"/>
    </font>
    <font>
      <sz val="14"/>
      <color rgb="FFFF0000"/>
      <name val="Meiryo UI"/>
      <family val="2"/>
      <charset val="128"/>
    </font>
    <font>
      <sz val="14"/>
      <name val="Meiryo UI"/>
      <family val="2"/>
      <charset val="128"/>
    </font>
    <font>
      <sz val="14"/>
      <color rgb="FFFF0000"/>
      <name val="Meiryo UI"/>
      <family val="3"/>
      <charset val="128"/>
    </font>
    <font>
      <sz val="14"/>
      <name val="Meiryo UI"/>
      <family val="3"/>
      <charset val="128"/>
    </font>
  </fonts>
  <fills count="1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14" fontId="0" fillId="0" borderId="0" xfId="0" applyNumberFormat="1">
      <alignment vertical="center"/>
    </xf>
    <xf numFmtId="2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0" borderId="0" xfId="0" applyNumberFormat="1">
      <alignment vertical="center"/>
    </xf>
    <xf numFmtId="177" fontId="2" fillId="0" borderId="0" xfId="0" applyNumberFormat="1" applyFont="1">
      <alignment vertical="center"/>
    </xf>
    <xf numFmtId="0" fontId="0" fillId="0" borderId="0" xfId="0" applyAlignment="1">
      <alignment horizontal="right" vertical="center"/>
    </xf>
    <xf numFmtId="178" fontId="0" fillId="0" borderId="0" xfId="0" applyNumberFormat="1">
      <alignment vertical="center"/>
    </xf>
    <xf numFmtId="179" fontId="0" fillId="0" borderId="0" xfId="0" applyNumberFormat="1">
      <alignment vertical="center"/>
    </xf>
    <xf numFmtId="14" fontId="0" fillId="2" borderId="0" xfId="0" applyNumberFormat="1" applyFill="1">
      <alignment vertical="center"/>
    </xf>
    <xf numFmtId="20" fontId="0" fillId="2" borderId="0" xfId="0" applyNumberFormat="1" applyFill="1">
      <alignment vertical="center"/>
    </xf>
    <xf numFmtId="176" fontId="0" fillId="2" borderId="0" xfId="0" applyNumberFormat="1" applyFill="1">
      <alignment vertical="center"/>
    </xf>
    <xf numFmtId="179" fontId="0" fillId="2" borderId="0" xfId="0" applyNumberFormat="1" applyFill="1">
      <alignment vertical="center"/>
    </xf>
    <xf numFmtId="0" fontId="0" fillId="2" borderId="0" xfId="0" applyFill="1">
      <alignment vertical="center"/>
    </xf>
    <xf numFmtId="0" fontId="0" fillId="0" borderId="0" xfId="0" applyFill="1">
      <alignment vertical="center"/>
    </xf>
    <xf numFmtId="179" fontId="0" fillId="0" borderId="0" xfId="0" applyNumberFormat="1" applyFill="1">
      <alignment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4" fillId="0" borderId="0" xfId="0" applyFont="1" applyFill="1">
      <alignment vertical="center"/>
    </xf>
    <xf numFmtId="14" fontId="0" fillId="0" borderId="0" xfId="0" applyNumberFormat="1" applyFill="1">
      <alignment vertical="center"/>
    </xf>
    <xf numFmtId="20" fontId="0" fillId="0" borderId="0" xfId="0" applyNumberFormat="1" applyFill="1">
      <alignment vertical="center"/>
    </xf>
    <xf numFmtId="176" fontId="0" fillId="0" borderId="0" xfId="0" applyNumberFormat="1" applyFill="1">
      <alignment vertical="center"/>
    </xf>
    <xf numFmtId="0" fontId="2" fillId="0" borderId="0" xfId="0" applyFont="1" applyFill="1">
      <alignment vertical="center"/>
    </xf>
    <xf numFmtId="0" fontId="0" fillId="0" borderId="0" xfId="0" quotePrefix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0" fillId="0" borderId="0" xfId="0" applyFill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4" fillId="0" borderId="0" xfId="0" applyFont="1" applyAlignment="1">
      <alignment horizontal="right" vertical="center"/>
    </xf>
    <xf numFmtId="14" fontId="0" fillId="3" borderId="0" xfId="0" applyNumberFormat="1" applyFill="1">
      <alignment vertical="center"/>
    </xf>
    <xf numFmtId="20" fontId="0" fillId="3" borderId="0" xfId="0" applyNumberFormat="1" applyFill="1">
      <alignment vertical="center"/>
    </xf>
    <xf numFmtId="0" fontId="0" fillId="4" borderId="0" xfId="0" applyFill="1">
      <alignment vertical="center"/>
    </xf>
    <xf numFmtId="14" fontId="0" fillId="5" borderId="0" xfId="0" applyNumberFormat="1" applyFill="1">
      <alignment vertical="center"/>
    </xf>
    <xf numFmtId="20" fontId="0" fillId="5" borderId="0" xfId="0" applyNumberFormat="1" applyFill="1">
      <alignment vertical="center"/>
    </xf>
    <xf numFmtId="176" fontId="0" fillId="5" borderId="0" xfId="0" applyNumberFormat="1" applyFill="1">
      <alignment vertical="center"/>
    </xf>
    <xf numFmtId="179" fontId="0" fillId="5" borderId="0" xfId="0" applyNumberFormat="1" applyFill="1">
      <alignment vertical="center"/>
    </xf>
    <xf numFmtId="0" fontId="0" fillId="5" borderId="0" xfId="0" applyFill="1">
      <alignment vertical="center"/>
    </xf>
    <xf numFmtId="0" fontId="4" fillId="5" borderId="0" xfId="0" applyFont="1" applyFill="1" applyAlignment="1">
      <alignment horizontal="right" vertical="center"/>
    </xf>
    <xf numFmtId="0" fontId="3" fillId="5" borderId="0" xfId="0" applyFont="1" applyFill="1">
      <alignment vertical="center"/>
    </xf>
    <xf numFmtId="180" fontId="0" fillId="0" borderId="0" xfId="0" applyNumberFormat="1">
      <alignment vertical="center"/>
    </xf>
    <xf numFmtId="0" fontId="5" fillId="0" borderId="0" xfId="0" applyFont="1" applyFill="1" applyAlignment="1">
      <alignment horizontal="right" vertical="center"/>
    </xf>
    <xf numFmtId="179" fontId="0" fillId="4" borderId="0" xfId="0" applyNumberFormat="1" applyFill="1">
      <alignment vertical="center"/>
    </xf>
    <xf numFmtId="20" fontId="0" fillId="0" borderId="0" xfId="0" applyNumberFormat="1" applyBorder="1">
      <alignment vertical="center"/>
    </xf>
    <xf numFmtId="176" fontId="0" fillId="0" borderId="0" xfId="0" applyNumberFormat="1" applyBorder="1">
      <alignment vertical="center"/>
    </xf>
    <xf numFmtId="179" fontId="0" fillId="0" borderId="0" xfId="0" applyNumberFormat="1" applyFill="1" applyBorder="1">
      <alignment vertical="center"/>
    </xf>
    <xf numFmtId="0" fontId="0" fillId="0" borderId="0" xfId="0" applyBorder="1">
      <alignment vertical="center"/>
    </xf>
    <xf numFmtId="0" fontId="4" fillId="0" borderId="0" xfId="0" applyFont="1" applyFill="1" applyBorder="1" applyAlignment="1">
      <alignment horizontal="right" vertical="center"/>
    </xf>
    <xf numFmtId="179" fontId="3" fillId="0" borderId="0" xfId="0" applyNumberFormat="1" applyFont="1" applyBorder="1">
      <alignment vertical="center"/>
    </xf>
    <xf numFmtId="20" fontId="0" fillId="6" borderId="0" xfId="0" applyNumberFormat="1" applyFill="1" applyBorder="1">
      <alignment vertical="center"/>
    </xf>
    <xf numFmtId="176" fontId="0" fillId="6" borderId="0" xfId="0" applyNumberFormat="1" applyFill="1" applyBorder="1">
      <alignment vertical="center"/>
    </xf>
    <xf numFmtId="179" fontId="0" fillId="6" borderId="0" xfId="0" applyNumberFormat="1" applyFill="1" applyBorder="1">
      <alignment vertical="center"/>
    </xf>
    <xf numFmtId="0" fontId="0" fillId="6" borderId="0" xfId="0" applyFill="1" applyBorder="1">
      <alignment vertical="center"/>
    </xf>
    <xf numFmtId="0" fontId="4" fillId="6" borderId="0" xfId="0" applyFont="1" applyFill="1" applyBorder="1" applyAlignment="1">
      <alignment horizontal="right" vertical="center"/>
    </xf>
    <xf numFmtId="179" fontId="3" fillId="6" borderId="0" xfId="0" applyNumberFormat="1" applyFont="1" applyFill="1" applyBorder="1">
      <alignment vertical="center"/>
    </xf>
    <xf numFmtId="180" fontId="0" fillId="0" borderId="0" xfId="0" applyNumberFormat="1" applyFill="1">
      <alignment vertical="center"/>
    </xf>
    <xf numFmtId="0" fontId="3" fillId="0" borderId="0" xfId="0" quotePrefix="1" applyFont="1" applyFill="1" applyAlignment="1">
      <alignment horizontal="right" vertical="center"/>
    </xf>
    <xf numFmtId="0" fontId="4" fillId="0" borderId="0" xfId="0" quotePrefix="1" applyFont="1" applyFill="1" applyAlignment="1">
      <alignment horizontal="right" vertical="center"/>
    </xf>
    <xf numFmtId="179" fontId="0" fillId="0" borderId="0" xfId="0" applyNumberFormat="1" applyFill="1" applyAlignment="1">
      <alignment horizontal="right" vertical="center"/>
    </xf>
    <xf numFmtId="14" fontId="0" fillId="7" borderId="0" xfId="0" applyNumberFormat="1" applyFill="1">
      <alignment vertical="center"/>
    </xf>
    <xf numFmtId="14" fontId="0" fillId="8" borderId="0" xfId="0" applyNumberFormat="1" applyFill="1">
      <alignment vertical="center"/>
    </xf>
    <xf numFmtId="180" fontId="3" fillId="0" borderId="0" xfId="0" applyNumberFormat="1" applyFont="1">
      <alignment vertical="center"/>
    </xf>
    <xf numFmtId="14" fontId="0" fillId="9" borderId="0" xfId="0" applyNumberFormat="1" applyFill="1">
      <alignment vertical="center"/>
    </xf>
    <xf numFmtId="14" fontId="0" fillId="10" borderId="0" xfId="0" applyNumberFormat="1" applyFill="1">
      <alignment vertical="center"/>
    </xf>
    <xf numFmtId="20" fontId="0" fillId="10" borderId="0" xfId="0" applyNumberFormat="1" applyFill="1">
      <alignment vertical="center"/>
    </xf>
    <xf numFmtId="0" fontId="6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0" fillId="11" borderId="0" xfId="0" applyFill="1" applyAlignment="1">
      <alignment horizontal="right" vertical="center"/>
    </xf>
    <xf numFmtId="0" fontId="3" fillId="11" borderId="0" xfId="0" applyFont="1" applyFill="1" applyAlignment="1">
      <alignment horizontal="right" vertical="center"/>
    </xf>
    <xf numFmtId="0" fontId="5" fillId="11" borderId="0" xfId="0" applyFont="1" applyFill="1" applyAlignment="1">
      <alignment horizontal="right" vertical="center"/>
    </xf>
    <xf numFmtId="0" fontId="6" fillId="12" borderId="0" xfId="0" applyFont="1" applyFill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Fill="1">
      <alignment vertical="center"/>
    </xf>
    <xf numFmtId="0" fontId="0" fillId="0" borderId="0" xfId="0" applyAlignment="1">
      <alignment horizontal="center" vertical="center" wrapText="1"/>
    </xf>
  </cellXfs>
  <cellStyles count="1">
    <cellStyle name="標準" xfId="0" builtinId="0"/>
  </cellStyles>
  <dxfs count="161">
    <dxf>
      <fill>
        <patternFill patternType="none">
          <bgColor auto="1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b val="0"/>
        <i val="0"/>
        <color rgb="FF00B0F0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ill>
        <patternFill patternType="none">
          <bgColor auto="1"/>
        </patternFill>
      </fill>
    </dxf>
    <dxf>
      <font>
        <color rgb="FF0070C0"/>
      </font>
      <fill>
        <patternFill>
          <bgColor theme="8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theme="5" tint="-0.24994659260841701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  <border>
        <left/>
        <right/>
        <top/>
        <bottom/>
      </border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b val="0"/>
        <i val="0"/>
        <color rgb="FF00B0F0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ill>
        <patternFill patternType="none">
          <bgColor auto="1"/>
        </patternFill>
      </fill>
    </dxf>
    <dxf>
      <font>
        <color rgb="FF0070C0"/>
      </font>
      <fill>
        <patternFill>
          <bgColor theme="8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theme="5" tint="-0.24994659260841701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  <border>
        <left/>
        <right/>
        <top/>
        <bottom/>
      </border>
    </dxf>
    <dxf>
      <font>
        <color rgb="FF0070C0"/>
      </font>
      <fill>
        <patternFill>
          <bgColor theme="8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theme="5" tint="-0.24994659260841701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  <border>
        <left/>
        <right/>
        <top/>
        <bottom/>
      </border>
    </dxf>
    <dxf>
      <font>
        <color rgb="FF0070C0"/>
      </font>
      <fill>
        <patternFill>
          <bgColor theme="8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theme="5" tint="-0.24994659260841701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  <border>
        <left/>
        <right/>
        <top/>
        <bottom/>
      </border>
    </dxf>
    <dxf>
      <font>
        <color rgb="FF0070C0"/>
      </font>
      <fill>
        <patternFill>
          <bgColor theme="8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theme="5" tint="-0.24994659260841701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  <border>
        <left/>
        <right/>
        <top/>
        <bottom/>
      </border>
    </dxf>
    <dxf>
      <font>
        <color rgb="FF0070C0"/>
      </font>
      <fill>
        <patternFill>
          <bgColor theme="8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theme="5" tint="-0.24994659260841701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  <border>
        <left/>
        <right/>
        <top/>
        <bottom/>
      </border>
    </dxf>
    <dxf>
      <font>
        <color rgb="FF0070C0"/>
      </font>
      <fill>
        <patternFill>
          <bgColor theme="8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theme="5" tint="-0.24994659260841701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  <border>
        <left/>
        <right/>
        <top/>
        <bottom/>
      </border>
    </dxf>
    <dxf>
      <font>
        <color rgb="FF0070C0"/>
      </font>
      <fill>
        <patternFill>
          <bgColor theme="8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theme="5" tint="-0.24994659260841701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  <border>
        <left/>
        <right/>
        <top/>
        <bottom/>
      </border>
    </dxf>
    <dxf>
      <font>
        <color rgb="FF0070C0"/>
      </font>
      <fill>
        <patternFill>
          <bgColor theme="8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theme="5" tint="-0.24994659260841701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  <border>
        <left/>
        <right/>
        <top/>
        <bottom/>
      </border>
    </dxf>
    <dxf>
      <font>
        <color rgb="FF0070C0"/>
      </font>
      <fill>
        <patternFill>
          <bgColor theme="8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theme="5" tint="-0.24994659260841701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  <border>
        <left/>
        <right/>
        <top/>
        <bottom/>
      </border>
    </dxf>
    <dxf>
      <font>
        <color rgb="FF0070C0"/>
      </font>
      <fill>
        <patternFill>
          <bgColor theme="8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theme="5" tint="-0.24994659260841701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  <border>
        <left/>
        <right/>
        <top/>
        <bottom/>
      </border>
    </dxf>
    <dxf>
      <font>
        <color rgb="FF0070C0"/>
      </font>
      <fill>
        <patternFill>
          <bgColor theme="8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theme="5" tint="-0.24994659260841701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  <border>
        <left/>
        <right/>
        <top/>
        <bottom/>
      </border>
    </dxf>
    <dxf>
      <font>
        <color rgb="FF0070C0"/>
      </font>
      <fill>
        <patternFill>
          <bgColor theme="8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theme="5" tint="-0.24994659260841701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  <border>
        <left/>
        <right/>
        <top/>
        <bottom/>
      </border>
    </dxf>
    <dxf>
      <font>
        <color rgb="FF0070C0"/>
      </font>
      <fill>
        <patternFill>
          <bgColor theme="8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theme="5" tint="-0.24994659260841701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  <border>
        <left/>
        <right/>
        <top/>
        <bottom/>
      </border>
    </dxf>
    <dxf>
      <font>
        <color rgb="FF0070C0"/>
      </font>
      <fill>
        <patternFill>
          <bgColor theme="8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theme="5" tint="-0.24994659260841701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  <border>
        <left/>
        <right/>
        <top/>
        <bottom/>
      </border>
    </dxf>
    <dxf>
      <font>
        <color rgb="FF0070C0"/>
      </font>
      <fill>
        <patternFill>
          <bgColor theme="8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theme="5" tint="-0.24994659260841701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  <border>
        <left/>
        <right/>
        <top/>
        <bottom/>
      </border>
    </dxf>
    <dxf>
      <font>
        <color rgb="FF0070C0"/>
      </font>
      <fill>
        <patternFill>
          <bgColor theme="8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theme="5" tint="-0.24994659260841701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  <border>
        <left/>
        <right/>
        <top/>
        <bottom/>
      </border>
    </dxf>
    <dxf>
      <font>
        <color rgb="FF0070C0"/>
      </font>
      <fill>
        <patternFill>
          <bgColor theme="8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theme="5" tint="-0.24994659260841701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  <border>
        <left/>
        <right/>
        <top/>
        <bottom/>
      </border>
    </dxf>
    <dxf>
      <font>
        <color rgb="FF0070C0"/>
      </font>
      <fill>
        <patternFill>
          <bgColor theme="8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theme="5" tint="-0.24994659260841701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  <border>
        <left/>
        <right/>
        <top/>
        <bottom/>
      </border>
    </dxf>
    <dxf>
      <font>
        <color rgb="FF0070C0"/>
      </font>
      <fill>
        <patternFill>
          <bgColor theme="8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theme="5" tint="-0.24994659260841701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  <border>
        <left/>
        <right/>
        <top/>
        <bottom/>
      </border>
    </dxf>
    <dxf>
      <font>
        <color rgb="FF0070C0"/>
      </font>
      <fill>
        <patternFill>
          <bgColor theme="8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theme="5" tint="-0.24994659260841701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  <border>
        <left/>
        <right/>
        <top/>
        <bottom/>
      </border>
    </dxf>
    <dxf>
      <font>
        <color rgb="FF0070C0"/>
      </font>
      <fill>
        <patternFill>
          <bgColor theme="8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theme="5" tint="-0.24994659260841701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  <border>
        <left/>
        <right/>
        <top/>
        <bottom/>
      </border>
    </dxf>
    <dxf>
      <font>
        <color rgb="FF0070C0"/>
      </font>
      <fill>
        <patternFill>
          <bgColor theme="8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theme="5" tint="-0.24994659260841701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  <border>
        <left/>
        <right/>
        <top/>
        <bottom/>
      </border>
    </dxf>
    <dxf>
      <font>
        <color rgb="FF0070C0"/>
      </font>
      <fill>
        <patternFill>
          <bgColor theme="8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theme="5" tint="-0.24994659260841701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  <border>
        <left/>
        <right/>
        <top/>
        <bottom/>
      </border>
    </dxf>
    <dxf>
      <font>
        <color rgb="FF0070C0"/>
      </font>
      <fill>
        <patternFill>
          <bgColor theme="8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theme="5" tint="-0.24994659260841701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  <border>
        <left/>
        <right/>
        <top/>
        <bottom/>
      </border>
    </dxf>
    <dxf>
      <font>
        <color rgb="FF0070C0"/>
      </font>
      <fill>
        <patternFill>
          <bgColor theme="8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theme="5" tint="-0.24994659260841701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  <border>
        <left/>
        <right/>
        <top/>
        <bottom/>
      </border>
    </dxf>
    <dxf>
      <font>
        <color rgb="FF0070C0"/>
      </font>
      <fill>
        <patternFill>
          <bgColor theme="8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theme="5" tint="-0.24994659260841701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  <border>
        <left/>
        <right/>
        <top/>
        <bottom/>
      </border>
    </dxf>
    <dxf>
      <font>
        <color rgb="FF0070C0"/>
      </font>
      <fill>
        <patternFill>
          <bgColor theme="8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theme="5" tint="-0.24994659260841701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  <border>
        <left/>
        <right/>
        <top/>
        <bottom/>
      </border>
    </dxf>
    <dxf>
      <font>
        <color rgb="FF0070C0"/>
      </font>
      <fill>
        <patternFill>
          <bgColor theme="8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theme="5" tint="-0.24994659260841701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  <border>
        <left/>
        <right/>
        <top/>
        <bottom/>
      </border>
    </dxf>
    <dxf>
      <font>
        <color rgb="FF0070C0"/>
      </font>
      <fill>
        <patternFill>
          <bgColor theme="8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theme="5" tint="-0.24994659260841701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950060</xdr:colOff>
      <xdr:row>17</xdr:row>
      <xdr:rowOff>190500</xdr:rowOff>
    </xdr:from>
    <xdr:to>
      <xdr:col>13</xdr:col>
      <xdr:colOff>55712</xdr:colOff>
      <xdr:row>23</xdr:row>
      <xdr:rowOff>122844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9498C1E-2C10-4C9B-937E-E23667E381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37135" y="4695825"/>
          <a:ext cx="2077452" cy="141824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361949</xdr:colOff>
      <xdr:row>1</xdr:row>
      <xdr:rowOff>428625</xdr:rowOff>
    </xdr:from>
    <xdr:to>
      <xdr:col>13</xdr:col>
      <xdr:colOff>869658</xdr:colOff>
      <xdr:row>5</xdr:row>
      <xdr:rowOff>104775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E4F1C1A3-9C5D-45F9-B514-F530E81A9B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239624" y="676275"/>
          <a:ext cx="2488909" cy="9620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400050</xdr:colOff>
      <xdr:row>6</xdr:row>
      <xdr:rowOff>85725</xdr:rowOff>
    </xdr:from>
    <xdr:to>
      <xdr:col>13</xdr:col>
      <xdr:colOff>105010</xdr:colOff>
      <xdr:row>8</xdr:row>
      <xdr:rowOff>162005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2A1A2E4F-546F-C384-77A9-63CB2760B6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277725" y="1866900"/>
          <a:ext cx="1686160" cy="5715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04FD8-21B3-4CD7-AEE7-D6C30CC667E4}">
  <dimension ref="A1:E5"/>
  <sheetViews>
    <sheetView topLeftCell="A13" workbookViewId="0">
      <selection activeCell="H16" sqref="H16"/>
    </sheetView>
  </sheetViews>
  <sheetFormatPr defaultRowHeight="19.5" x14ac:dyDescent="0.3"/>
  <cols>
    <col min="1" max="1" width="12.5" customWidth="1"/>
    <col min="3" max="3" width="9.4140625" bestFit="1" customWidth="1"/>
    <col min="5" max="5" width="12.75" customWidth="1"/>
  </cols>
  <sheetData>
    <row r="1" spans="1:5" x14ac:dyDescent="0.3">
      <c r="C1" s="6" t="s">
        <v>0</v>
      </c>
      <c r="D1" s="6" t="s">
        <v>1</v>
      </c>
    </row>
    <row r="2" spans="1:5" ht="42.75" customHeight="1" x14ac:dyDescent="0.3">
      <c r="C2" s="5">
        <f>AVERAGEIF(C3:C301,"&lt;&gt;0")</f>
        <v>36.433333333333337</v>
      </c>
      <c r="D2" s="7">
        <f>STDEVPA(C3:C5)</f>
        <v>4.7140452079103834E-2</v>
      </c>
      <c r="E2" t="s">
        <v>2</v>
      </c>
    </row>
    <row r="3" spans="1:5" x14ac:dyDescent="0.3">
      <c r="A3" s="1">
        <v>44102</v>
      </c>
      <c r="B3" s="2">
        <v>0.25</v>
      </c>
      <c r="C3" s="3">
        <v>36.4</v>
      </c>
      <c r="D3" s="8">
        <f>IF(C3="","", (C3-$C$2)/$D$2*10+50)</f>
        <v>42.928932188133516</v>
      </c>
    </row>
    <row r="4" spans="1:5" x14ac:dyDescent="0.3">
      <c r="A4" s="1">
        <v>44103</v>
      </c>
      <c r="B4" s="2">
        <v>0.26041666666666669</v>
      </c>
      <c r="C4" s="3">
        <v>36.5</v>
      </c>
      <c r="D4" s="8">
        <f t="shared" ref="D4:D5" si="0">IF(C4="","", (C4-$C$2)/$D$2*10+50)</f>
        <v>64.142135623729942</v>
      </c>
    </row>
    <row r="5" spans="1:5" x14ac:dyDescent="0.3">
      <c r="A5" s="1">
        <v>44104</v>
      </c>
      <c r="B5" s="2">
        <v>0.28472222222222221</v>
      </c>
      <c r="C5" s="3">
        <v>36.4</v>
      </c>
      <c r="D5" s="8">
        <f t="shared" si="0"/>
        <v>42.928932188133516</v>
      </c>
    </row>
  </sheetData>
  <phoneticPr fontId="1"/>
  <conditionalFormatting sqref="C3:C5 C98">
    <cfRule type="expression" dxfId="160" priority="1" stopIfTrue="1">
      <formula>$C3=0</formula>
    </cfRule>
    <cfRule type="expression" dxfId="159" priority="2">
      <formula>$D3&gt;70</formula>
    </cfRule>
    <cfRule type="expression" dxfId="158" priority="3">
      <formula>$D3&gt;60</formula>
    </cfRule>
    <cfRule type="expression" dxfId="157" priority="4">
      <formula>$D3&lt;40</formula>
    </cfRule>
    <cfRule type="expression" dxfId="156" priority="5">
      <formula>$D3&lt;30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803EF-26B3-46BF-81AE-BEC85FC3DF52}">
  <dimension ref="A1:E32"/>
  <sheetViews>
    <sheetView workbookViewId="0">
      <selection activeCell="C3" sqref="C3"/>
    </sheetView>
  </sheetViews>
  <sheetFormatPr defaultRowHeight="19.5" x14ac:dyDescent="0.3"/>
  <cols>
    <col min="1" max="1" width="12.5" customWidth="1"/>
    <col min="3" max="3" width="9.4140625" bestFit="1" customWidth="1"/>
    <col min="5" max="5" width="12.75" customWidth="1"/>
  </cols>
  <sheetData>
    <row r="1" spans="1:5" x14ac:dyDescent="0.3">
      <c r="C1" s="6" t="s">
        <v>0</v>
      </c>
      <c r="D1" s="6" t="s">
        <v>1</v>
      </c>
    </row>
    <row r="2" spans="1:5" ht="42.75" customHeight="1" x14ac:dyDescent="0.3">
      <c r="C2" s="5">
        <f>AVERAGEIF(C3:C35,"&lt;&gt;0")</f>
        <v>36.421739130434787</v>
      </c>
      <c r="D2" s="7">
        <f>STDEVPA(C3:C32)</f>
        <v>0.22642115767463547</v>
      </c>
      <c r="E2" t="s">
        <v>2</v>
      </c>
    </row>
    <row r="3" spans="1:5" x14ac:dyDescent="0.3">
      <c r="A3" s="1">
        <v>44105</v>
      </c>
      <c r="B3" s="2">
        <v>0.25</v>
      </c>
      <c r="C3" s="3">
        <v>36.700000000000003</v>
      </c>
      <c r="D3" s="8">
        <f t="shared" ref="D3:D32" si="0">IF(C3="","", (C3-$C$2)/$D$2*10+50)</f>
        <v>62.289525962281019</v>
      </c>
    </row>
    <row r="4" spans="1:5" x14ac:dyDescent="0.3">
      <c r="A4" s="1">
        <v>44106</v>
      </c>
      <c r="C4" s="3"/>
      <c r="D4" s="8" t="str">
        <f t="shared" si="0"/>
        <v/>
      </c>
    </row>
    <row r="5" spans="1:5" x14ac:dyDescent="0.3">
      <c r="A5" s="1">
        <v>44107</v>
      </c>
      <c r="B5" s="2">
        <v>0.29166666666666669</v>
      </c>
      <c r="C5" s="3">
        <v>36.1</v>
      </c>
      <c r="D5" s="8">
        <f t="shared" si="0"/>
        <v>35.790235606112347</v>
      </c>
      <c r="E5" s="4"/>
    </row>
    <row r="6" spans="1:5" x14ac:dyDescent="0.3">
      <c r="A6" s="1">
        <v>44108</v>
      </c>
      <c r="C6" s="3"/>
      <c r="D6" s="8" t="str">
        <f t="shared" si="0"/>
        <v/>
      </c>
    </row>
    <row r="7" spans="1:5" x14ac:dyDescent="0.3">
      <c r="A7" s="1">
        <v>44109</v>
      </c>
      <c r="B7" s="2">
        <v>0.27083333333333331</v>
      </c>
      <c r="C7" s="3">
        <v>36.4</v>
      </c>
      <c r="D7" s="8">
        <f t="shared" si="0"/>
        <v>49.039880784196534</v>
      </c>
    </row>
    <row r="8" spans="1:5" x14ac:dyDescent="0.3">
      <c r="A8" s="1">
        <v>44110</v>
      </c>
      <c r="B8" s="2">
        <v>0.25694444444444448</v>
      </c>
      <c r="C8" s="3">
        <v>36.4</v>
      </c>
      <c r="D8" s="8">
        <f t="shared" si="0"/>
        <v>49.039880784196534</v>
      </c>
    </row>
    <row r="9" spans="1:5" x14ac:dyDescent="0.3">
      <c r="A9" s="1">
        <v>44111</v>
      </c>
      <c r="B9" s="2">
        <v>0.30208333333333331</v>
      </c>
      <c r="C9" s="3">
        <v>36.1</v>
      </c>
      <c r="D9" s="8">
        <f t="shared" si="0"/>
        <v>35.790235606112347</v>
      </c>
    </row>
    <row r="10" spans="1:5" x14ac:dyDescent="0.3">
      <c r="A10" s="1">
        <v>44112</v>
      </c>
      <c r="B10" s="2">
        <v>0.23263888888888887</v>
      </c>
      <c r="C10" s="3">
        <v>36.299999999999997</v>
      </c>
      <c r="D10" s="8">
        <f t="shared" si="0"/>
        <v>44.623332391501698</v>
      </c>
    </row>
    <row r="11" spans="1:5" x14ac:dyDescent="0.3">
      <c r="A11" s="1">
        <v>44113</v>
      </c>
      <c r="C11" s="3"/>
      <c r="D11" s="8" t="str">
        <f t="shared" si="0"/>
        <v/>
      </c>
    </row>
    <row r="12" spans="1:5" x14ac:dyDescent="0.3">
      <c r="A12" s="1">
        <v>44114</v>
      </c>
      <c r="B12" s="2">
        <v>0.35694444444444445</v>
      </c>
      <c r="C12" s="3">
        <v>36.700000000000003</v>
      </c>
      <c r="D12" s="8">
        <f t="shared" si="0"/>
        <v>62.289525962281019</v>
      </c>
    </row>
    <row r="13" spans="1:5" x14ac:dyDescent="0.3">
      <c r="A13" s="1">
        <v>44115</v>
      </c>
      <c r="C13" s="3"/>
      <c r="D13" s="8" t="str">
        <f t="shared" si="0"/>
        <v/>
      </c>
    </row>
    <row r="14" spans="1:5" x14ac:dyDescent="0.3">
      <c r="A14" s="1">
        <v>44116</v>
      </c>
      <c r="B14" s="2">
        <v>0.29166666666666669</v>
      </c>
      <c r="C14" s="3">
        <v>36.4</v>
      </c>
      <c r="D14" s="8">
        <f t="shared" si="0"/>
        <v>49.039880784196534</v>
      </c>
    </row>
    <row r="15" spans="1:5" x14ac:dyDescent="0.3">
      <c r="A15" s="1">
        <v>44117</v>
      </c>
      <c r="C15" s="3"/>
      <c r="D15" s="8" t="str">
        <f>IF(C15="","", (C15-$C$2)/$D$2*10+50)</f>
        <v/>
      </c>
    </row>
    <row r="16" spans="1:5" x14ac:dyDescent="0.3">
      <c r="A16" s="1">
        <v>44118</v>
      </c>
      <c r="C16" s="3"/>
      <c r="D16" s="8" t="str">
        <f t="shared" si="0"/>
        <v/>
      </c>
    </row>
    <row r="17" spans="1:4" x14ac:dyDescent="0.3">
      <c r="A17" s="1">
        <v>44119</v>
      </c>
      <c r="B17" s="2">
        <v>0.2638888888888889</v>
      </c>
      <c r="C17" s="3">
        <v>36.6</v>
      </c>
      <c r="D17" s="8">
        <f t="shared" si="0"/>
        <v>57.87297756958619</v>
      </c>
    </row>
    <row r="18" spans="1:4" x14ac:dyDescent="0.3">
      <c r="A18" s="1">
        <v>44120</v>
      </c>
      <c r="B18" s="2">
        <v>0.625</v>
      </c>
      <c r="C18" s="3">
        <v>36.5</v>
      </c>
      <c r="D18" s="8">
        <f t="shared" si="0"/>
        <v>53.456429176891362</v>
      </c>
    </row>
    <row r="19" spans="1:4" x14ac:dyDescent="0.3">
      <c r="A19" s="1">
        <v>44121</v>
      </c>
      <c r="B19" s="2">
        <v>0.29166666666666669</v>
      </c>
      <c r="C19" s="3">
        <v>36.200000000000003</v>
      </c>
      <c r="D19" s="8">
        <f t="shared" si="0"/>
        <v>40.206783998807182</v>
      </c>
    </row>
    <row r="20" spans="1:4" x14ac:dyDescent="0.3">
      <c r="A20" s="1">
        <v>44122</v>
      </c>
      <c r="B20" s="2">
        <v>0.875</v>
      </c>
      <c r="C20" s="3">
        <v>36.6</v>
      </c>
      <c r="D20" s="8">
        <f t="shared" si="0"/>
        <v>57.87297756958619</v>
      </c>
    </row>
    <row r="21" spans="1:4" x14ac:dyDescent="0.3">
      <c r="A21" s="1">
        <v>44123</v>
      </c>
      <c r="B21" s="2">
        <v>0.27083333333333331</v>
      </c>
      <c r="C21" s="3">
        <v>36.4</v>
      </c>
      <c r="D21" s="8">
        <f t="shared" si="0"/>
        <v>49.039880784196534</v>
      </c>
    </row>
    <row r="22" spans="1:4" x14ac:dyDescent="0.3">
      <c r="A22" s="1">
        <v>44124</v>
      </c>
      <c r="B22" s="2">
        <v>0.25</v>
      </c>
      <c r="C22" s="3">
        <v>36.5</v>
      </c>
      <c r="D22" s="8">
        <f t="shared" si="0"/>
        <v>53.456429176891362</v>
      </c>
    </row>
    <row r="23" spans="1:4" x14ac:dyDescent="0.3">
      <c r="A23" s="1">
        <v>44125</v>
      </c>
      <c r="B23" s="2">
        <v>0.27083333333333331</v>
      </c>
      <c r="C23" s="3">
        <v>36.6</v>
      </c>
      <c r="D23" s="8">
        <f t="shared" si="0"/>
        <v>57.87297756958619</v>
      </c>
    </row>
    <row r="24" spans="1:4" x14ac:dyDescent="0.3">
      <c r="A24" s="1">
        <v>44126</v>
      </c>
      <c r="B24" s="2">
        <v>0.27777777777777779</v>
      </c>
      <c r="C24" s="3">
        <v>36.5</v>
      </c>
      <c r="D24" s="8">
        <f t="shared" si="0"/>
        <v>53.456429176891362</v>
      </c>
    </row>
    <row r="25" spans="1:4" x14ac:dyDescent="0.3">
      <c r="A25" s="1">
        <v>44127</v>
      </c>
      <c r="B25" s="2">
        <v>0.30555555555555552</v>
      </c>
      <c r="C25" s="3">
        <v>36.6</v>
      </c>
      <c r="D25" s="8">
        <f t="shared" si="0"/>
        <v>57.87297756958619</v>
      </c>
    </row>
    <row r="26" spans="1:4" x14ac:dyDescent="0.3">
      <c r="A26" s="1">
        <v>44128</v>
      </c>
      <c r="B26" s="2">
        <v>0.79861111111111116</v>
      </c>
      <c r="C26" s="3">
        <v>36.799999999999997</v>
      </c>
      <c r="D26" s="8">
        <f t="shared" si="0"/>
        <v>66.706074354975541</v>
      </c>
    </row>
    <row r="27" spans="1:4" x14ac:dyDescent="0.3">
      <c r="A27" s="1">
        <v>44129</v>
      </c>
      <c r="B27" s="2">
        <v>0.1875</v>
      </c>
      <c r="C27" s="3">
        <v>35.9</v>
      </c>
      <c r="D27" s="8">
        <f t="shared" si="0"/>
        <v>26.95713882072269</v>
      </c>
    </row>
    <row r="28" spans="1:4" x14ac:dyDescent="0.3">
      <c r="A28" s="1">
        <v>44130</v>
      </c>
      <c r="B28" s="2">
        <v>0.2638888888888889</v>
      </c>
      <c r="C28" s="3">
        <v>36.1</v>
      </c>
      <c r="D28" s="8">
        <f t="shared" si="0"/>
        <v>35.790235606112347</v>
      </c>
    </row>
    <row r="29" spans="1:4" x14ac:dyDescent="0.3">
      <c r="A29" s="1">
        <v>44131</v>
      </c>
      <c r="B29" s="2">
        <v>0.2986111111111111</v>
      </c>
      <c r="C29" s="3">
        <v>36.200000000000003</v>
      </c>
      <c r="D29" s="8">
        <f t="shared" si="0"/>
        <v>40.206783998807182</v>
      </c>
    </row>
    <row r="30" spans="1:4" x14ac:dyDescent="0.3">
      <c r="A30" s="1">
        <v>44132</v>
      </c>
      <c r="B30" s="2">
        <v>0.29166666666666669</v>
      </c>
      <c r="C30" s="3">
        <v>36.6</v>
      </c>
      <c r="D30" s="8">
        <f t="shared" si="0"/>
        <v>57.87297756958619</v>
      </c>
    </row>
    <row r="31" spans="1:4" x14ac:dyDescent="0.3">
      <c r="A31" s="1">
        <v>44133</v>
      </c>
      <c r="B31" s="2">
        <v>0.25</v>
      </c>
      <c r="C31" s="3">
        <v>36.5</v>
      </c>
      <c r="D31" s="8">
        <f t="shared" si="0"/>
        <v>53.456429176891362</v>
      </c>
    </row>
    <row r="32" spans="1:4" x14ac:dyDescent="0.3">
      <c r="A32" s="1">
        <v>44134</v>
      </c>
      <c r="C32" s="3"/>
      <c r="D32" s="8" t="str">
        <f t="shared" si="0"/>
        <v/>
      </c>
    </row>
  </sheetData>
  <phoneticPr fontId="1"/>
  <conditionalFormatting sqref="C3:C32">
    <cfRule type="expression" dxfId="155" priority="1" stopIfTrue="1">
      <formula>$C3=0</formula>
    </cfRule>
    <cfRule type="expression" dxfId="154" priority="3">
      <formula>$D3&gt;70</formula>
    </cfRule>
    <cfRule type="expression" dxfId="153" priority="4">
      <formula>$D3&gt;60</formula>
    </cfRule>
    <cfRule type="expression" dxfId="152" priority="5">
      <formula>$D3&lt;40</formula>
    </cfRule>
    <cfRule type="expression" dxfId="151" priority="6">
      <formula>$D3&lt;30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96E90-B0EE-4915-89F1-887991D67B19}">
  <dimension ref="A1:F32"/>
  <sheetViews>
    <sheetView workbookViewId="0">
      <selection activeCell="F31" sqref="F31"/>
    </sheetView>
  </sheetViews>
  <sheetFormatPr defaultRowHeight="19.5" x14ac:dyDescent="0.3"/>
  <cols>
    <col min="1" max="1" width="12.5" customWidth="1"/>
    <col min="3" max="3" width="9.4140625" bestFit="1" customWidth="1"/>
    <col min="5" max="5" width="12.75" customWidth="1"/>
  </cols>
  <sheetData>
    <row r="1" spans="1:6" x14ac:dyDescent="0.3">
      <c r="C1" s="6" t="s">
        <v>0</v>
      </c>
      <c r="D1" s="6" t="s">
        <v>1</v>
      </c>
    </row>
    <row r="2" spans="1:6" ht="42.75" customHeight="1" x14ac:dyDescent="0.3">
      <c r="C2" s="5">
        <f>AVERAGEIF(C3:C36,"&lt;&gt;0")</f>
        <v>36.448</v>
      </c>
      <c r="D2" s="7">
        <f>STDEVPA(C3:C32)</f>
        <v>0.24185946332529512</v>
      </c>
      <c r="E2" t="s">
        <v>2</v>
      </c>
      <c r="F2" t="s">
        <v>3</v>
      </c>
    </row>
    <row r="3" spans="1:6" x14ac:dyDescent="0.3">
      <c r="A3" s="1">
        <v>44136</v>
      </c>
      <c r="B3" s="2">
        <v>0.77083333333333337</v>
      </c>
      <c r="C3" s="3">
        <v>36.6</v>
      </c>
      <c r="D3" s="8">
        <f t="shared" ref="D3:D32" si="0">IF(C3="","", (C3-$C$2)/$D$2*10+50)</f>
        <v>56.284641415728466</v>
      </c>
    </row>
    <row r="4" spans="1:6" x14ac:dyDescent="0.3">
      <c r="A4" s="1">
        <v>44137</v>
      </c>
      <c r="B4" s="2">
        <v>0.25694444444444448</v>
      </c>
      <c r="C4" s="3">
        <v>36.6</v>
      </c>
      <c r="D4" s="8">
        <f t="shared" si="0"/>
        <v>56.284641415728466</v>
      </c>
    </row>
    <row r="5" spans="1:6" x14ac:dyDescent="0.3">
      <c r="A5" s="1">
        <v>44138</v>
      </c>
      <c r="B5" s="2">
        <v>0.375</v>
      </c>
      <c r="C5" s="3">
        <v>35.700000000000003</v>
      </c>
      <c r="D5" s="8">
        <f t="shared" si="0"/>
        <v>19.072948822599688</v>
      </c>
    </row>
    <row r="6" spans="1:6" x14ac:dyDescent="0.3">
      <c r="A6" s="1">
        <v>44139</v>
      </c>
      <c r="B6" s="2">
        <v>0.25</v>
      </c>
      <c r="C6" s="3">
        <v>36.700000000000003</v>
      </c>
      <c r="D6" s="8">
        <f t="shared" si="0"/>
        <v>60.419273926076173</v>
      </c>
    </row>
    <row r="7" spans="1:6" x14ac:dyDescent="0.3">
      <c r="A7" s="1">
        <v>44140</v>
      </c>
      <c r="B7" s="2">
        <v>0.25</v>
      </c>
      <c r="C7" s="3">
        <v>36.4</v>
      </c>
      <c r="D7" s="8">
        <f t="shared" si="0"/>
        <v>48.015376395033051</v>
      </c>
    </row>
    <row r="8" spans="1:6" x14ac:dyDescent="0.3">
      <c r="A8" s="1">
        <v>44141</v>
      </c>
      <c r="B8" s="2">
        <v>0.25</v>
      </c>
      <c r="C8" s="3">
        <v>36.299999999999997</v>
      </c>
      <c r="D8" s="8">
        <f t="shared" si="0"/>
        <v>43.880743884685344</v>
      </c>
    </row>
    <row r="9" spans="1:6" x14ac:dyDescent="0.3">
      <c r="A9" s="1">
        <v>44142</v>
      </c>
      <c r="B9" s="2">
        <v>0.28472222222222221</v>
      </c>
      <c r="C9" s="3">
        <v>36.200000000000003</v>
      </c>
      <c r="D9" s="8">
        <f t="shared" si="0"/>
        <v>39.746111374337936</v>
      </c>
    </row>
    <row r="10" spans="1:6" x14ac:dyDescent="0.3">
      <c r="A10" s="1">
        <v>44143</v>
      </c>
      <c r="B10" s="2">
        <v>0.68958333333333333</v>
      </c>
      <c r="C10" s="3">
        <v>36.6</v>
      </c>
      <c r="D10" s="8">
        <f t="shared" si="0"/>
        <v>56.284641415728466</v>
      </c>
    </row>
    <row r="11" spans="1:6" x14ac:dyDescent="0.3">
      <c r="A11" s="1">
        <v>44144</v>
      </c>
      <c r="B11" s="2">
        <v>0.2638888888888889</v>
      </c>
      <c r="C11" s="3">
        <v>36.4</v>
      </c>
      <c r="D11" s="8">
        <f t="shared" si="0"/>
        <v>48.015376395033051</v>
      </c>
    </row>
    <row r="12" spans="1:6" x14ac:dyDescent="0.3">
      <c r="A12" s="1">
        <v>44145</v>
      </c>
      <c r="B12" s="2">
        <v>0.22916666666666666</v>
      </c>
      <c r="C12" s="3">
        <v>36.299999999999997</v>
      </c>
      <c r="D12" s="8">
        <f t="shared" si="0"/>
        <v>43.880743884685344</v>
      </c>
    </row>
    <row r="13" spans="1:6" x14ac:dyDescent="0.3">
      <c r="A13" s="1">
        <v>44146</v>
      </c>
      <c r="B13" s="2">
        <v>0.25</v>
      </c>
      <c r="C13" s="3">
        <v>36.6</v>
      </c>
      <c r="D13" s="8">
        <f t="shared" si="0"/>
        <v>56.284641415728466</v>
      </c>
    </row>
    <row r="14" spans="1:6" x14ac:dyDescent="0.3">
      <c r="A14" s="1">
        <v>44147</v>
      </c>
      <c r="C14" s="3"/>
      <c r="D14" s="8" t="str">
        <f t="shared" si="0"/>
        <v/>
      </c>
    </row>
    <row r="15" spans="1:6" x14ac:dyDescent="0.3">
      <c r="A15" s="1">
        <v>44148</v>
      </c>
      <c r="C15" s="3"/>
      <c r="D15" s="8" t="str">
        <f t="shared" si="0"/>
        <v/>
      </c>
    </row>
    <row r="16" spans="1:6" x14ac:dyDescent="0.3">
      <c r="A16" s="1">
        <v>44149</v>
      </c>
      <c r="C16" s="3"/>
      <c r="D16" s="8" t="str">
        <f t="shared" si="0"/>
        <v/>
      </c>
    </row>
    <row r="17" spans="1:6" x14ac:dyDescent="0.3">
      <c r="A17" s="1">
        <v>44150</v>
      </c>
      <c r="B17" s="2">
        <v>0.82291666666666663</v>
      </c>
      <c r="C17" s="3">
        <v>36.6</v>
      </c>
      <c r="D17" s="8">
        <f t="shared" si="0"/>
        <v>56.284641415728466</v>
      </c>
    </row>
    <row r="18" spans="1:6" x14ac:dyDescent="0.3">
      <c r="A18" s="1">
        <v>44151</v>
      </c>
      <c r="B18" s="2">
        <v>0.2638888888888889</v>
      </c>
      <c r="C18" s="3">
        <v>36.200000000000003</v>
      </c>
      <c r="D18" s="8">
        <f t="shared" si="0"/>
        <v>39.746111374337936</v>
      </c>
    </row>
    <row r="19" spans="1:6" x14ac:dyDescent="0.3">
      <c r="A19" s="1">
        <v>44152</v>
      </c>
      <c r="B19" s="2">
        <v>0.27083333333333331</v>
      </c>
      <c r="C19" s="3">
        <v>36.5</v>
      </c>
      <c r="D19" s="8">
        <f t="shared" si="0"/>
        <v>52.150008905380759</v>
      </c>
    </row>
    <row r="20" spans="1:6" x14ac:dyDescent="0.3">
      <c r="A20" s="1">
        <v>44153</v>
      </c>
      <c r="B20" s="2">
        <v>0.20833333333333334</v>
      </c>
      <c r="C20" s="3">
        <v>36.200000000000003</v>
      </c>
      <c r="D20" s="8">
        <f t="shared" si="0"/>
        <v>39.746111374337936</v>
      </c>
    </row>
    <row r="21" spans="1:6" x14ac:dyDescent="0.3">
      <c r="A21" s="1">
        <v>44154</v>
      </c>
      <c r="B21" s="2">
        <v>0.2638888888888889</v>
      </c>
      <c r="C21" s="3">
        <v>36.799999999999997</v>
      </c>
      <c r="D21" s="8">
        <f t="shared" si="0"/>
        <v>64.553906436423588</v>
      </c>
    </row>
    <row r="22" spans="1:6" x14ac:dyDescent="0.3">
      <c r="A22" s="1">
        <v>44155</v>
      </c>
      <c r="B22" s="2">
        <v>0.2638888888888889</v>
      </c>
      <c r="C22" s="3">
        <v>36.6</v>
      </c>
      <c r="D22" s="8">
        <f t="shared" si="0"/>
        <v>56.284641415728466</v>
      </c>
    </row>
    <row r="23" spans="1:6" x14ac:dyDescent="0.3">
      <c r="A23" s="1">
        <v>44156</v>
      </c>
      <c r="B23" s="2">
        <v>0.29166666666666669</v>
      </c>
      <c r="C23" s="3">
        <v>36.6</v>
      </c>
      <c r="D23" s="8">
        <f t="shared" si="0"/>
        <v>56.284641415728466</v>
      </c>
    </row>
    <row r="24" spans="1:6" x14ac:dyDescent="0.3">
      <c r="A24" s="1">
        <v>44157</v>
      </c>
      <c r="C24" s="3"/>
      <c r="D24" s="8" t="str">
        <f t="shared" si="0"/>
        <v/>
      </c>
    </row>
    <row r="25" spans="1:6" x14ac:dyDescent="0.3">
      <c r="A25" s="1">
        <v>44158</v>
      </c>
      <c r="B25" s="2">
        <v>0.25</v>
      </c>
      <c r="C25" s="3">
        <v>36.1</v>
      </c>
      <c r="D25" s="8">
        <f t="shared" si="0"/>
        <v>35.611478863990229</v>
      </c>
    </row>
    <row r="26" spans="1:6" x14ac:dyDescent="0.3">
      <c r="A26" s="1">
        <v>44159</v>
      </c>
      <c r="B26" s="2">
        <v>0.25</v>
      </c>
      <c r="C26" s="3">
        <v>36.700000000000003</v>
      </c>
      <c r="D26" s="8">
        <f t="shared" si="0"/>
        <v>60.419273926076173</v>
      </c>
    </row>
    <row r="27" spans="1:6" x14ac:dyDescent="0.3">
      <c r="A27" s="1">
        <v>44160</v>
      </c>
      <c r="B27" s="2">
        <v>0.25</v>
      </c>
      <c r="C27" s="3">
        <v>36.5</v>
      </c>
      <c r="D27" s="8">
        <f t="shared" si="0"/>
        <v>52.150008905380759</v>
      </c>
      <c r="F27">
        <v>42</v>
      </c>
    </row>
    <row r="28" spans="1:6" x14ac:dyDescent="0.3">
      <c r="A28" s="1">
        <v>44161</v>
      </c>
      <c r="B28" s="2">
        <v>0.25694444444444448</v>
      </c>
      <c r="C28" s="3">
        <v>36.799999999999997</v>
      </c>
      <c r="D28" s="8">
        <f t="shared" si="0"/>
        <v>64.553906436423588</v>
      </c>
    </row>
    <row r="29" spans="1:6" x14ac:dyDescent="0.3">
      <c r="A29" s="1">
        <v>44162</v>
      </c>
      <c r="B29" s="2">
        <v>0.29166666666666669</v>
      </c>
      <c r="C29" s="3">
        <v>36.4</v>
      </c>
      <c r="D29" s="8">
        <f t="shared" si="0"/>
        <v>48.015376395033051</v>
      </c>
      <c r="F29">
        <v>33</v>
      </c>
    </row>
    <row r="30" spans="1:6" x14ac:dyDescent="0.3">
      <c r="A30" s="1">
        <v>44163</v>
      </c>
      <c r="B30" s="2">
        <v>0.25</v>
      </c>
      <c r="C30" s="3">
        <v>36.4</v>
      </c>
      <c r="D30" s="8">
        <f t="shared" si="0"/>
        <v>48.015376395033051</v>
      </c>
      <c r="F30">
        <v>41</v>
      </c>
    </row>
    <row r="31" spans="1:6" x14ac:dyDescent="0.3">
      <c r="A31" s="1">
        <v>44164</v>
      </c>
      <c r="C31" s="3"/>
      <c r="D31" s="8" t="str">
        <f t="shared" si="0"/>
        <v/>
      </c>
    </row>
    <row r="32" spans="1:6" x14ac:dyDescent="0.3">
      <c r="A32" s="1">
        <v>44165</v>
      </c>
      <c r="B32" s="2">
        <v>0.27083333333333331</v>
      </c>
      <c r="C32" s="3">
        <v>36.4</v>
      </c>
      <c r="D32" s="8">
        <f t="shared" si="0"/>
        <v>48.015376395033051</v>
      </c>
      <c r="F32">
        <v>5</v>
      </c>
    </row>
  </sheetData>
  <phoneticPr fontId="1"/>
  <conditionalFormatting sqref="C3:C33">
    <cfRule type="expression" dxfId="150" priority="1" stopIfTrue="1">
      <formula>$C3=0</formula>
    </cfRule>
    <cfRule type="expression" dxfId="149" priority="2">
      <formula>$D3&gt;70</formula>
    </cfRule>
    <cfRule type="expression" dxfId="148" priority="3">
      <formula>$D3&gt;60</formula>
    </cfRule>
    <cfRule type="expression" dxfId="147" priority="4">
      <formula>$D3&lt;40</formula>
    </cfRule>
    <cfRule type="expression" dxfId="146" priority="5">
      <formula>$D3&lt;30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5D929-0A65-42F4-8A27-CC9A0AC0119E}">
  <dimension ref="A1:G33"/>
  <sheetViews>
    <sheetView topLeftCell="A7" workbookViewId="0">
      <selection activeCell="F34" sqref="F34"/>
    </sheetView>
  </sheetViews>
  <sheetFormatPr defaultRowHeight="19.5" x14ac:dyDescent="0.3"/>
  <cols>
    <col min="1" max="1" width="12.5" customWidth="1"/>
    <col min="3" max="3" width="9.4140625" bestFit="1" customWidth="1"/>
    <col min="5" max="5" width="12.75" customWidth="1"/>
  </cols>
  <sheetData>
    <row r="1" spans="1:7" x14ac:dyDescent="0.3">
      <c r="C1" s="6" t="s">
        <v>0</v>
      </c>
      <c r="D1" s="6" t="s">
        <v>1</v>
      </c>
    </row>
    <row r="2" spans="1:7" ht="42.75" customHeight="1" x14ac:dyDescent="0.3">
      <c r="C2" s="5">
        <f>AVERAGEIF(C3:C237,"&lt;&gt;0")</f>
        <v>36.460714285714282</v>
      </c>
      <c r="D2" s="7">
        <f>STDEVPA(C3:C33)</f>
        <v>0.18388522374080019</v>
      </c>
      <c r="E2" t="s">
        <v>2</v>
      </c>
    </row>
    <row r="3" spans="1:7" x14ac:dyDescent="0.3">
      <c r="A3" s="1">
        <v>44166</v>
      </c>
      <c r="B3" s="2">
        <v>0.26041666666666669</v>
      </c>
      <c r="C3" s="3">
        <v>36.5</v>
      </c>
      <c r="D3" s="8">
        <f t="shared" ref="D3:D33" si="0">IF(C3="","", (C3-$C$2)/$D$2*10+50)</f>
        <v>52.136425835992902</v>
      </c>
    </row>
    <row r="4" spans="1:7" x14ac:dyDescent="0.3">
      <c r="A4" s="1">
        <v>44167</v>
      </c>
      <c r="B4" s="2">
        <v>0.45833333333333331</v>
      </c>
      <c r="C4" s="3">
        <v>36.4</v>
      </c>
      <c r="D4" s="8">
        <f t="shared" si="0"/>
        <v>46.698250980738692</v>
      </c>
    </row>
    <row r="5" spans="1:7" x14ac:dyDescent="0.3">
      <c r="A5" s="1">
        <v>44168</v>
      </c>
      <c r="B5" s="2">
        <v>0.25</v>
      </c>
      <c r="C5" s="3">
        <v>36.200000000000003</v>
      </c>
      <c r="D5" s="8">
        <f t="shared" si="0"/>
        <v>35.821901270230654</v>
      </c>
    </row>
    <row r="6" spans="1:7" x14ac:dyDescent="0.3">
      <c r="A6" s="1">
        <v>44169</v>
      </c>
      <c r="B6" s="2">
        <v>0.29166666666666669</v>
      </c>
      <c r="C6" s="3">
        <v>36.4</v>
      </c>
      <c r="D6" s="8">
        <f t="shared" si="0"/>
        <v>46.698250980738692</v>
      </c>
    </row>
    <row r="7" spans="1:7" x14ac:dyDescent="0.3">
      <c r="A7" s="1">
        <v>44170</v>
      </c>
      <c r="B7" s="2">
        <v>0.26041666666666669</v>
      </c>
      <c r="C7" s="3">
        <v>36.299999999999997</v>
      </c>
      <c r="D7" s="8">
        <f t="shared" si="0"/>
        <v>41.260076125484488</v>
      </c>
    </row>
    <row r="8" spans="1:7" x14ac:dyDescent="0.3">
      <c r="A8" s="1">
        <v>44171</v>
      </c>
      <c r="C8" s="3"/>
      <c r="D8" s="8" t="str">
        <f t="shared" si="0"/>
        <v/>
      </c>
    </row>
    <row r="9" spans="1:7" x14ac:dyDescent="0.3">
      <c r="A9" s="1">
        <v>44172</v>
      </c>
      <c r="B9" s="2">
        <v>0.27777777777777779</v>
      </c>
      <c r="C9" s="3">
        <v>36.9</v>
      </c>
      <c r="D9" s="8">
        <f t="shared" si="0"/>
        <v>73.889125257009368</v>
      </c>
    </row>
    <row r="10" spans="1:7" x14ac:dyDescent="0.3">
      <c r="A10" s="1">
        <v>44173</v>
      </c>
      <c r="B10" s="2">
        <v>0.27777777777777779</v>
      </c>
      <c r="C10" s="3">
        <v>36.5</v>
      </c>
      <c r="D10" s="8">
        <f t="shared" si="0"/>
        <v>52.136425835992902</v>
      </c>
    </row>
    <row r="11" spans="1:7" x14ac:dyDescent="0.3">
      <c r="A11" s="1">
        <v>44174</v>
      </c>
      <c r="B11" s="2">
        <v>0.34027777777777773</v>
      </c>
      <c r="C11" s="3">
        <v>36.299999999999997</v>
      </c>
      <c r="D11" s="8">
        <f t="shared" si="0"/>
        <v>41.260076125484488</v>
      </c>
    </row>
    <row r="12" spans="1:7" x14ac:dyDescent="0.3">
      <c r="A12" s="1">
        <v>44175</v>
      </c>
      <c r="B12" s="2">
        <v>0.28125</v>
      </c>
      <c r="C12" s="3">
        <v>36.6</v>
      </c>
      <c r="D12" s="8">
        <f t="shared" si="0"/>
        <v>57.574600691247113</v>
      </c>
    </row>
    <row r="13" spans="1:7" x14ac:dyDescent="0.3">
      <c r="A13" s="1">
        <v>44176</v>
      </c>
      <c r="B13" s="2">
        <v>0.28125</v>
      </c>
      <c r="C13" s="3">
        <v>36.4</v>
      </c>
      <c r="D13" s="8">
        <f t="shared" si="0"/>
        <v>46.698250980738692</v>
      </c>
    </row>
    <row r="14" spans="1:7" x14ac:dyDescent="0.3">
      <c r="A14" s="1">
        <v>44177</v>
      </c>
      <c r="B14" s="2">
        <v>0.33333333333333331</v>
      </c>
      <c r="C14" s="3">
        <v>36.5</v>
      </c>
      <c r="D14" s="8">
        <f t="shared" si="0"/>
        <v>52.136425835992902</v>
      </c>
    </row>
    <row r="15" spans="1:7" x14ac:dyDescent="0.3">
      <c r="A15" s="1">
        <v>44178</v>
      </c>
      <c r="C15" s="3"/>
      <c r="D15" s="8" t="str">
        <f t="shared" si="0"/>
        <v/>
      </c>
    </row>
    <row r="16" spans="1:7" x14ac:dyDescent="0.3">
      <c r="A16" s="1">
        <v>44179</v>
      </c>
      <c r="B16" s="2">
        <v>0.22916666666666666</v>
      </c>
      <c r="C16" s="3">
        <v>36.700000000000003</v>
      </c>
      <c r="D16" s="8">
        <f t="shared" si="0"/>
        <v>63.012775546501331</v>
      </c>
      <c r="F16">
        <v>36.299999999999997</v>
      </c>
      <c r="G16">
        <v>5</v>
      </c>
    </row>
    <row r="17" spans="1:7" x14ac:dyDescent="0.3">
      <c r="A17" s="1">
        <v>44180</v>
      </c>
      <c r="B17" s="2">
        <v>0.22916666666666666</v>
      </c>
      <c r="C17" s="3">
        <v>36.200000000000003</v>
      </c>
      <c r="D17" s="8">
        <f t="shared" si="0"/>
        <v>35.821901270230654</v>
      </c>
      <c r="F17">
        <v>36.299999999999997</v>
      </c>
      <c r="G17">
        <v>31</v>
      </c>
    </row>
    <row r="18" spans="1:7" x14ac:dyDescent="0.3">
      <c r="A18" s="1">
        <v>44181</v>
      </c>
      <c r="B18" s="2">
        <v>0.25</v>
      </c>
      <c r="C18" s="3">
        <v>36.6</v>
      </c>
      <c r="D18" s="8">
        <f t="shared" si="0"/>
        <v>57.574600691247113</v>
      </c>
      <c r="F18">
        <v>36.299999999999997</v>
      </c>
      <c r="G18">
        <v>38</v>
      </c>
    </row>
    <row r="19" spans="1:7" x14ac:dyDescent="0.3">
      <c r="A19" s="1">
        <v>44182</v>
      </c>
      <c r="B19" s="2">
        <v>0.25694444444444448</v>
      </c>
      <c r="C19" s="3">
        <v>36.5</v>
      </c>
      <c r="D19" s="8">
        <f t="shared" si="0"/>
        <v>52.136425835992902</v>
      </c>
      <c r="F19">
        <v>36.200000000000003</v>
      </c>
      <c r="G19">
        <v>6</v>
      </c>
    </row>
    <row r="20" spans="1:7" x14ac:dyDescent="0.3">
      <c r="A20" s="1">
        <v>44183</v>
      </c>
      <c r="B20" s="2">
        <v>0.25</v>
      </c>
      <c r="C20" s="3">
        <v>36.299999999999997</v>
      </c>
      <c r="D20" s="8">
        <f t="shared" si="0"/>
        <v>41.260076125484488</v>
      </c>
      <c r="F20">
        <v>36.299999999999997</v>
      </c>
    </row>
    <row r="21" spans="1:7" x14ac:dyDescent="0.3">
      <c r="A21" s="1">
        <v>44184</v>
      </c>
      <c r="B21" s="2">
        <v>0.2986111111111111</v>
      </c>
      <c r="C21" s="3">
        <v>36.5</v>
      </c>
      <c r="D21" s="8">
        <f t="shared" si="0"/>
        <v>52.136425835992902</v>
      </c>
      <c r="F21">
        <v>36.299999999999997</v>
      </c>
      <c r="G21">
        <v>5</v>
      </c>
    </row>
    <row r="22" spans="1:7" x14ac:dyDescent="0.3">
      <c r="A22" s="1">
        <v>44185</v>
      </c>
      <c r="B22" s="2">
        <v>0.70833333333333337</v>
      </c>
      <c r="C22" s="3">
        <v>36.5</v>
      </c>
      <c r="D22" s="8">
        <f t="shared" si="0"/>
        <v>52.136425835992902</v>
      </c>
      <c r="F22">
        <v>36.299999999999997</v>
      </c>
    </row>
    <row r="23" spans="1:7" x14ac:dyDescent="0.3">
      <c r="A23" s="1">
        <v>44186</v>
      </c>
      <c r="C23" s="3"/>
      <c r="D23" s="8" t="str">
        <f t="shared" si="0"/>
        <v/>
      </c>
    </row>
    <row r="24" spans="1:7" x14ac:dyDescent="0.3">
      <c r="A24" s="1">
        <v>44187</v>
      </c>
      <c r="B24" s="2">
        <v>0.29166666666666669</v>
      </c>
      <c r="C24" s="3">
        <v>36.9</v>
      </c>
      <c r="D24" s="8">
        <f t="shared" si="0"/>
        <v>73.889125257009368</v>
      </c>
      <c r="F24">
        <v>36.299999999999997</v>
      </c>
      <c r="G24">
        <v>5</v>
      </c>
    </row>
    <row r="25" spans="1:7" x14ac:dyDescent="0.3">
      <c r="A25" s="1">
        <v>44188</v>
      </c>
      <c r="B25" s="2">
        <v>0.27777777777777779</v>
      </c>
      <c r="C25" s="3">
        <v>36.5</v>
      </c>
      <c r="D25" s="8">
        <f t="shared" si="0"/>
        <v>52.136425835992902</v>
      </c>
      <c r="F25">
        <v>36.299999999999997</v>
      </c>
    </row>
    <row r="26" spans="1:7" x14ac:dyDescent="0.3">
      <c r="A26" s="1">
        <v>44189</v>
      </c>
      <c r="B26" s="2">
        <v>0.25</v>
      </c>
      <c r="C26" s="3">
        <v>36.5</v>
      </c>
      <c r="D26" s="8">
        <f t="shared" si="0"/>
        <v>52.136425835992902</v>
      </c>
      <c r="F26">
        <v>36.4</v>
      </c>
      <c r="G26">
        <v>39</v>
      </c>
    </row>
    <row r="27" spans="1:7" x14ac:dyDescent="0.3">
      <c r="A27" s="1">
        <v>44190</v>
      </c>
      <c r="B27" s="2">
        <v>0.2638888888888889</v>
      </c>
      <c r="C27" s="3">
        <v>36.299999999999997</v>
      </c>
      <c r="D27" s="8">
        <f t="shared" si="0"/>
        <v>41.260076125484488</v>
      </c>
      <c r="F27">
        <v>36.4</v>
      </c>
      <c r="G27">
        <v>48</v>
      </c>
    </row>
    <row r="28" spans="1:7" x14ac:dyDescent="0.3">
      <c r="A28" s="1">
        <v>44191</v>
      </c>
      <c r="B28" s="2">
        <v>0.27083333333333331</v>
      </c>
      <c r="C28" s="3">
        <v>36.6</v>
      </c>
      <c r="D28" s="8">
        <f t="shared" si="0"/>
        <v>57.574600691247113</v>
      </c>
      <c r="F28">
        <v>36.299999999999997</v>
      </c>
      <c r="G28">
        <v>53</v>
      </c>
    </row>
    <row r="29" spans="1:7" x14ac:dyDescent="0.3">
      <c r="A29" s="1">
        <v>44192</v>
      </c>
      <c r="B29" s="2">
        <v>0.1875</v>
      </c>
      <c r="C29" s="3">
        <v>36.299999999999997</v>
      </c>
      <c r="D29" s="8">
        <f t="shared" si="0"/>
        <v>41.260076125484488</v>
      </c>
      <c r="F29">
        <v>36.1</v>
      </c>
      <c r="G29">
        <v>38</v>
      </c>
    </row>
    <row r="30" spans="1:7" x14ac:dyDescent="0.3">
      <c r="A30" s="1">
        <v>44193</v>
      </c>
      <c r="B30" s="2">
        <v>0.19097222222222221</v>
      </c>
      <c r="C30" s="3">
        <v>36.1</v>
      </c>
      <c r="D30" s="8">
        <f t="shared" si="0"/>
        <v>30.383726414976447</v>
      </c>
      <c r="F30">
        <v>36.4</v>
      </c>
      <c r="G30">
        <v>37</v>
      </c>
    </row>
    <row r="31" spans="1:7" x14ac:dyDescent="0.3">
      <c r="A31" s="1">
        <v>44194</v>
      </c>
      <c r="B31" s="2">
        <v>0.30555555555555552</v>
      </c>
      <c r="C31" s="3">
        <v>36.6</v>
      </c>
      <c r="D31" s="8">
        <f t="shared" si="0"/>
        <v>57.574600691247113</v>
      </c>
      <c r="F31">
        <v>36.4</v>
      </c>
      <c r="G31">
        <v>5</v>
      </c>
    </row>
    <row r="32" spans="1:7" x14ac:dyDescent="0.3">
      <c r="A32" s="1">
        <v>44195</v>
      </c>
      <c r="B32" s="2">
        <v>0.20833333333333334</v>
      </c>
      <c r="C32" s="3">
        <v>36.4</v>
      </c>
      <c r="D32" s="8">
        <f t="shared" si="0"/>
        <v>46.698250980738692</v>
      </c>
      <c r="F32">
        <v>36.299999999999997</v>
      </c>
    </row>
    <row r="33" spans="1:7" x14ac:dyDescent="0.3">
      <c r="A33" s="1">
        <v>44196</v>
      </c>
      <c r="B33" s="2">
        <v>0.25</v>
      </c>
      <c r="C33" s="3">
        <v>36.4</v>
      </c>
      <c r="D33" s="8">
        <f t="shared" si="0"/>
        <v>46.698250980738692</v>
      </c>
      <c r="F33">
        <v>36.299999999999997</v>
      </c>
      <c r="G33">
        <v>34</v>
      </c>
    </row>
  </sheetData>
  <phoneticPr fontId="1"/>
  <conditionalFormatting sqref="C3:C34">
    <cfRule type="expression" dxfId="145" priority="1" stopIfTrue="1">
      <formula>$C3=0</formula>
    </cfRule>
    <cfRule type="expression" dxfId="144" priority="2">
      <formula>$D3&gt;70</formula>
    </cfRule>
    <cfRule type="expression" dxfId="143" priority="3">
      <formula>$D3&gt;60</formula>
    </cfRule>
    <cfRule type="expression" dxfId="142" priority="4">
      <formula>$D3&lt;40</formula>
    </cfRule>
    <cfRule type="expression" dxfId="141" priority="5">
      <formula>$D3&lt;30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D575C-0927-49AC-A332-5C4E4BA768A0}">
  <dimension ref="A1:G36"/>
  <sheetViews>
    <sheetView workbookViewId="0">
      <selection activeCell="D2" sqref="D2"/>
    </sheetView>
  </sheetViews>
  <sheetFormatPr defaultRowHeight="19.5" x14ac:dyDescent="0.3"/>
  <cols>
    <col min="1" max="1" width="12.5" customWidth="1"/>
    <col min="3" max="3" width="9.4140625" bestFit="1" customWidth="1"/>
    <col min="5" max="5" width="12.75" customWidth="1"/>
  </cols>
  <sheetData>
    <row r="1" spans="1:7" x14ac:dyDescent="0.3">
      <c r="C1" s="6" t="s">
        <v>0</v>
      </c>
      <c r="D1" s="6" t="s">
        <v>1</v>
      </c>
    </row>
    <row r="2" spans="1:7" ht="42.75" customHeight="1" x14ac:dyDescent="0.3">
      <c r="C2" s="5">
        <f>AVERAGEIF(C3:C33,"&lt;&gt;0")</f>
        <v>36.46</v>
      </c>
      <c r="D2" s="7">
        <f>STDEVPA(C3:C33)</f>
        <v>0.17625738755203121</v>
      </c>
      <c r="E2" t="s">
        <v>2</v>
      </c>
      <c r="F2">
        <f>AVERAGEIF(F3:F33,"&lt;&gt;0")</f>
        <v>36.299999999999983</v>
      </c>
    </row>
    <row r="3" spans="1:7" x14ac:dyDescent="0.3">
      <c r="A3" s="9">
        <v>44197</v>
      </c>
      <c r="B3" s="10">
        <v>0.3125</v>
      </c>
      <c r="C3" s="11">
        <v>36.4</v>
      </c>
      <c r="D3" s="12">
        <f t="shared" ref="D3:D33" si="0">IF(C3="","", (C3-$C$2)/$D$2*10+50)</f>
        <v>46.595887364874834</v>
      </c>
      <c r="E3" s="13"/>
      <c r="F3" s="13">
        <v>36.200000000000003</v>
      </c>
      <c r="G3" s="13">
        <v>82</v>
      </c>
    </row>
    <row r="4" spans="1:7" x14ac:dyDescent="0.3">
      <c r="A4" s="9">
        <v>44198</v>
      </c>
      <c r="B4" s="10">
        <v>0.66666666666666663</v>
      </c>
      <c r="C4" s="11">
        <v>36.5</v>
      </c>
      <c r="D4" s="12">
        <f t="shared" si="0"/>
        <v>52.269408423416643</v>
      </c>
      <c r="E4" s="13"/>
      <c r="F4" s="13">
        <v>36.200000000000003</v>
      </c>
      <c r="G4" s="13">
        <v>87</v>
      </c>
    </row>
    <row r="5" spans="1:7" x14ac:dyDescent="0.3">
      <c r="A5" s="9">
        <v>44199</v>
      </c>
      <c r="B5" s="10">
        <v>0.20833333333333334</v>
      </c>
      <c r="C5" s="11">
        <v>36.6</v>
      </c>
      <c r="D5" s="12">
        <f t="shared" si="0"/>
        <v>57.942929481958451</v>
      </c>
      <c r="E5" s="13"/>
      <c r="F5" s="13">
        <v>36.299999999999997</v>
      </c>
      <c r="G5" s="13">
        <v>68</v>
      </c>
    </row>
    <row r="6" spans="1:7" x14ac:dyDescent="0.3">
      <c r="A6" s="1">
        <v>44200</v>
      </c>
      <c r="B6" s="2">
        <v>0.39583333333333331</v>
      </c>
      <c r="C6" s="3">
        <v>36.799999999999997</v>
      </c>
      <c r="D6" s="8">
        <f t="shared" si="0"/>
        <v>69.289971599041678</v>
      </c>
      <c r="F6">
        <v>36.5</v>
      </c>
      <c r="G6" s="16">
        <v>5</v>
      </c>
    </row>
    <row r="7" spans="1:7" x14ac:dyDescent="0.3">
      <c r="A7" s="1">
        <v>44201</v>
      </c>
      <c r="B7" s="2">
        <v>0.25</v>
      </c>
      <c r="C7" s="3">
        <v>36.200000000000003</v>
      </c>
      <c r="D7" s="8">
        <f t="shared" si="0"/>
        <v>35.248845247791614</v>
      </c>
      <c r="F7">
        <v>36.1</v>
      </c>
      <c r="G7">
        <v>40</v>
      </c>
    </row>
    <row r="8" spans="1:7" x14ac:dyDescent="0.3">
      <c r="A8" s="1">
        <v>44202</v>
      </c>
      <c r="B8" s="2">
        <v>0.29166666666666669</v>
      </c>
      <c r="C8" s="3">
        <v>36.4</v>
      </c>
      <c r="D8" s="8">
        <f t="shared" si="0"/>
        <v>46.595887364874834</v>
      </c>
      <c r="F8">
        <v>36.200000000000003</v>
      </c>
      <c r="G8">
        <v>5</v>
      </c>
    </row>
    <row r="9" spans="1:7" x14ac:dyDescent="0.3">
      <c r="A9" s="1">
        <v>44203</v>
      </c>
      <c r="B9" s="2">
        <v>0.20833333333333334</v>
      </c>
      <c r="C9" s="3">
        <v>36.299999999999997</v>
      </c>
      <c r="D9" s="8">
        <f t="shared" si="0"/>
        <v>40.922366306333025</v>
      </c>
      <c r="F9">
        <v>36.200000000000003</v>
      </c>
      <c r="G9">
        <v>30</v>
      </c>
    </row>
    <row r="10" spans="1:7" x14ac:dyDescent="0.3">
      <c r="A10" s="9">
        <v>44204</v>
      </c>
      <c r="B10" s="10">
        <v>0.3125</v>
      </c>
      <c r="C10" s="11">
        <v>36.299999999999997</v>
      </c>
      <c r="D10" s="12">
        <f t="shared" si="0"/>
        <v>40.922366306333025</v>
      </c>
      <c r="E10" s="13"/>
      <c r="F10" s="13">
        <v>36.299999999999997</v>
      </c>
      <c r="G10" s="13">
        <v>70</v>
      </c>
    </row>
    <row r="11" spans="1:7" x14ac:dyDescent="0.3">
      <c r="A11" s="9">
        <v>44205</v>
      </c>
      <c r="B11" s="10">
        <v>0.33333333333333331</v>
      </c>
      <c r="C11" s="11">
        <v>36.5</v>
      </c>
      <c r="D11" s="12">
        <f t="shared" si="0"/>
        <v>52.269408423416643</v>
      </c>
      <c r="E11" s="13"/>
      <c r="F11" s="13">
        <v>36.299999999999997</v>
      </c>
      <c r="G11" s="13">
        <v>9</v>
      </c>
    </row>
    <row r="12" spans="1:7" x14ac:dyDescent="0.3">
      <c r="A12" s="9">
        <v>44206</v>
      </c>
      <c r="B12" s="10">
        <v>0.29166666666666669</v>
      </c>
      <c r="C12" s="11">
        <v>36.299999999999997</v>
      </c>
      <c r="D12" s="12">
        <f t="shared" si="0"/>
        <v>40.922366306333025</v>
      </c>
      <c r="E12" s="13"/>
      <c r="F12" s="13">
        <v>36.299999999999997</v>
      </c>
      <c r="G12" s="13">
        <v>5</v>
      </c>
    </row>
    <row r="13" spans="1:7" x14ac:dyDescent="0.3">
      <c r="A13" s="9">
        <v>44207</v>
      </c>
      <c r="B13" s="10">
        <v>0.45833333333333331</v>
      </c>
      <c r="C13" s="11">
        <v>36.5</v>
      </c>
      <c r="D13" s="12">
        <f t="shared" si="0"/>
        <v>52.269408423416643</v>
      </c>
      <c r="E13" s="13"/>
      <c r="F13" s="13">
        <v>36.200000000000003</v>
      </c>
      <c r="G13" s="13">
        <v>8</v>
      </c>
    </row>
    <row r="14" spans="1:7" x14ac:dyDescent="0.3">
      <c r="A14" s="1">
        <v>44208</v>
      </c>
      <c r="B14" s="2">
        <v>0.28125</v>
      </c>
      <c r="C14" s="3">
        <v>36.700000000000003</v>
      </c>
      <c r="D14" s="15">
        <f t="shared" si="0"/>
        <v>63.616450540500267</v>
      </c>
      <c r="E14" s="14"/>
      <c r="F14" s="14">
        <v>36.299999999999997</v>
      </c>
      <c r="G14" s="17">
        <v>5</v>
      </c>
    </row>
    <row r="15" spans="1:7" x14ac:dyDescent="0.3">
      <c r="A15" s="1">
        <v>44209</v>
      </c>
      <c r="B15" s="2">
        <v>0.27083333333333331</v>
      </c>
      <c r="C15" s="3">
        <v>36.299999999999997</v>
      </c>
      <c r="D15" s="8">
        <f t="shared" si="0"/>
        <v>40.922366306333025</v>
      </c>
      <c r="F15" s="14">
        <v>36.299999999999997</v>
      </c>
      <c r="G15" s="14">
        <v>30</v>
      </c>
    </row>
    <row r="16" spans="1:7" x14ac:dyDescent="0.3">
      <c r="A16" s="1">
        <v>44210</v>
      </c>
      <c r="B16" s="2">
        <v>0.29166666666666669</v>
      </c>
      <c r="C16" s="3">
        <v>36.6</v>
      </c>
      <c r="D16" s="8">
        <f t="shared" si="0"/>
        <v>57.942929481958451</v>
      </c>
      <c r="F16" s="14">
        <v>36.4</v>
      </c>
      <c r="G16" s="14">
        <v>60</v>
      </c>
    </row>
    <row r="17" spans="1:7" x14ac:dyDescent="0.3">
      <c r="A17" s="1">
        <v>44211</v>
      </c>
      <c r="B17" s="2">
        <v>0.29166666666666669</v>
      </c>
      <c r="C17" s="3">
        <v>36.6</v>
      </c>
      <c r="D17" s="8">
        <f t="shared" si="0"/>
        <v>57.942929481958451</v>
      </c>
      <c r="F17" s="14">
        <v>36.4</v>
      </c>
      <c r="G17" s="17">
        <v>5</v>
      </c>
    </row>
    <row r="18" spans="1:7" x14ac:dyDescent="0.3">
      <c r="A18" s="1">
        <v>44212</v>
      </c>
      <c r="B18" s="2">
        <v>0.29166666666666669</v>
      </c>
      <c r="C18" s="3">
        <v>36.5</v>
      </c>
      <c r="D18" s="8">
        <f t="shared" si="0"/>
        <v>52.269408423416643</v>
      </c>
      <c r="F18" s="14">
        <v>36.299999999999997</v>
      </c>
      <c r="G18" s="14">
        <v>40</v>
      </c>
    </row>
    <row r="19" spans="1:7" hidden="1" x14ac:dyDescent="0.3">
      <c r="A19" s="1">
        <v>44213</v>
      </c>
    </row>
    <row r="20" spans="1:7" x14ac:dyDescent="0.3">
      <c r="A20" s="1">
        <v>44214</v>
      </c>
      <c r="B20" s="2">
        <v>0.29166666666666669</v>
      </c>
      <c r="C20" s="3">
        <v>36.5</v>
      </c>
      <c r="D20" s="8">
        <f>IF(C20="","", (C20-$C$2)/$D$2*10+50)</f>
        <v>52.269408423416643</v>
      </c>
      <c r="F20" s="14">
        <v>36.200000000000003</v>
      </c>
      <c r="G20" s="14">
        <v>7</v>
      </c>
    </row>
    <row r="21" spans="1:7" x14ac:dyDescent="0.3">
      <c r="A21" s="1">
        <v>44215</v>
      </c>
      <c r="B21" s="2">
        <v>0.25</v>
      </c>
      <c r="C21" s="3">
        <v>36</v>
      </c>
      <c r="D21" s="8">
        <f t="shared" si="0"/>
        <v>23.901803130707997</v>
      </c>
      <c r="F21" s="14">
        <v>36.299999999999997</v>
      </c>
      <c r="G21" s="14">
        <v>23</v>
      </c>
    </row>
    <row r="22" spans="1:7" x14ac:dyDescent="0.3">
      <c r="A22" s="1">
        <v>44216</v>
      </c>
      <c r="B22" s="2">
        <v>0.27083333333333331</v>
      </c>
      <c r="C22" s="3">
        <v>36.700000000000003</v>
      </c>
      <c r="D22" s="8">
        <f t="shared" si="0"/>
        <v>63.616450540500267</v>
      </c>
      <c r="F22" s="14">
        <v>36.5</v>
      </c>
      <c r="G22" s="17">
        <v>5</v>
      </c>
    </row>
    <row r="23" spans="1:7" x14ac:dyDescent="0.3">
      <c r="A23" s="1">
        <v>44217</v>
      </c>
      <c r="B23" s="2">
        <v>0.27083333333333331</v>
      </c>
      <c r="C23" s="3">
        <v>36.200000000000003</v>
      </c>
      <c r="D23" s="8">
        <f t="shared" si="0"/>
        <v>35.248845247791614</v>
      </c>
      <c r="F23" s="14">
        <v>36.299999999999997</v>
      </c>
      <c r="G23" s="14">
        <v>20</v>
      </c>
    </row>
    <row r="24" spans="1:7" x14ac:dyDescent="0.3">
      <c r="A24" s="1">
        <v>44218</v>
      </c>
      <c r="B24" s="2">
        <v>0.3125</v>
      </c>
      <c r="C24" s="3">
        <v>36.700000000000003</v>
      </c>
      <c r="D24" s="8">
        <f t="shared" si="0"/>
        <v>63.616450540500267</v>
      </c>
      <c r="F24" s="14">
        <v>36.299999999999997</v>
      </c>
      <c r="G24" s="17">
        <v>5</v>
      </c>
    </row>
    <row r="25" spans="1:7" x14ac:dyDescent="0.3">
      <c r="A25" s="1">
        <v>44219</v>
      </c>
      <c r="B25" s="2">
        <v>0.29166666666666669</v>
      </c>
      <c r="C25" s="3">
        <v>36.5</v>
      </c>
      <c r="D25" s="8">
        <f t="shared" si="0"/>
        <v>52.269408423416643</v>
      </c>
      <c r="F25" s="14">
        <v>36.299999999999997</v>
      </c>
      <c r="G25" s="14">
        <v>19</v>
      </c>
    </row>
    <row r="26" spans="1:7" x14ac:dyDescent="0.3">
      <c r="A26" s="1">
        <v>44220</v>
      </c>
      <c r="B26" s="2">
        <v>0.33333333333333331</v>
      </c>
      <c r="C26" s="3">
        <v>36.6</v>
      </c>
      <c r="D26" s="8">
        <f t="shared" si="0"/>
        <v>57.942929481958451</v>
      </c>
      <c r="F26" s="14">
        <v>36.299999999999997</v>
      </c>
      <c r="G26" s="18">
        <v>27</v>
      </c>
    </row>
    <row r="27" spans="1:7" x14ac:dyDescent="0.3">
      <c r="A27" s="1">
        <v>44221</v>
      </c>
      <c r="B27" s="2">
        <v>0.27083333333333331</v>
      </c>
      <c r="C27" s="3">
        <v>36.6</v>
      </c>
      <c r="D27" s="8">
        <f t="shared" si="0"/>
        <v>57.942929481958451</v>
      </c>
      <c r="F27" s="14">
        <v>36.299999999999997</v>
      </c>
      <c r="G27" s="17">
        <v>5</v>
      </c>
    </row>
    <row r="28" spans="1:7" x14ac:dyDescent="0.3">
      <c r="A28" s="1">
        <v>44222</v>
      </c>
      <c r="B28" s="2">
        <v>0.2638888888888889</v>
      </c>
      <c r="C28" s="3">
        <v>36.299999999999997</v>
      </c>
      <c r="D28" s="8">
        <f t="shared" si="0"/>
        <v>40.922366306333025</v>
      </c>
      <c r="F28" s="14">
        <v>36.299999999999997</v>
      </c>
      <c r="G28" s="17">
        <v>5</v>
      </c>
    </row>
    <row r="29" spans="1:7" x14ac:dyDescent="0.3">
      <c r="A29" s="1">
        <v>44223</v>
      </c>
      <c r="B29" s="2">
        <v>0.29166666666666669</v>
      </c>
      <c r="C29" s="3">
        <v>36.5</v>
      </c>
      <c r="D29" s="8">
        <f t="shared" si="0"/>
        <v>52.269408423416643</v>
      </c>
      <c r="F29" s="14">
        <v>36.4</v>
      </c>
      <c r="G29" s="17">
        <v>5</v>
      </c>
    </row>
    <row r="30" spans="1:7" x14ac:dyDescent="0.3">
      <c r="A30" s="1">
        <v>44224</v>
      </c>
      <c r="B30" s="2">
        <v>0.29166666666666669</v>
      </c>
      <c r="C30" s="3">
        <v>36.4</v>
      </c>
      <c r="D30" s="8">
        <f t="shared" si="0"/>
        <v>46.595887364874834</v>
      </c>
      <c r="F30" s="14">
        <v>36.299999999999997</v>
      </c>
      <c r="G30" s="14">
        <v>32</v>
      </c>
    </row>
    <row r="31" spans="1:7" x14ac:dyDescent="0.3">
      <c r="A31" s="1">
        <v>44225</v>
      </c>
      <c r="B31" s="2">
        <v>0.27083333333333331</v>
      </c>
      <c r="C31" s="3">
        <v>36.299999999999997</v>
      </c>
      <c r="D31" s="8">
        <f t="shared" si="0"/>
        <v>40.922366306333025</v>
      </c>
      <c r="F31" s="14">
        <v>36.299999999999997</v>
      </c>
      <c r="G31" s="14">
        <v>32</v>
      </c>
    </row>
    <row r="32" spans="1:7" x14ac:dyDescent="0.3">
      <c r="A32" s="1">
        <v>44226</v>
      </c>
      <c r="B32" s="2">
        <v>0.29166666666666669</v>
      </c>
      <c r="C32" s="3">
        <v>36.4</v>
      </c>
      <c r="D32" s="8">
        <f t="shared" si="0"/>
        <v>46.595887364874834</v>
      </c>
      <c r="F32" s="14">
        <v>36.4</v>
      </c>
      <c r="G32" s="18">
        <v>16</v>
      </c>
    </row>
    <row r="33" spans="1:7" x14ac:dyDescent="0.3">
      <c r="A33" s="1">
        <v>44227</v>
      </c>
      <c r="B33" s="2">
        <v>0.29166666666666669</v>
      </c>
      <c r="C33" s="3">
        <v>36.6</v>
      </c>
      <c r="D33" s="8">
        <f t="shared" si="0"/>
        <v>57.942929481958451</v>
      </c>
      <c r="F33" s="14"/>
      <c r="G33" s="14">
        <v>56</v>
      </c>
    </row>
    <row r="34" spans="1:7" x14ac:dyDescent="0.3">
      <c r="F34" s="14"/>
      <c r="G34" s="14"/>
    </row>
    <row r="35" spans="1:7" x14ac:dyDescent="0.3">
      <c r="F35" s="14"/>
      <c r="G35" s="14"/>
    </row>
    <row r="36" spans="1:7" x14ac:dyDescent="0.3">
      <c r="F36" s="14"/>
      <c r="G36" s="14"/>
    </row>
  </sheetData>
  <phoneticPr fontId="1"/>
  <conditionalFormatting sqref="C3:C18 C20:C34">
    <cfRule type="expression" dxfId="140" priority="1" stopIfTrue="1">
      <formula>$C3=0</formula>
    </cfRule>
    <cfRule type="expression" dxfId="139" priority="2">
      <formula>$D3&gt;70</formula>
    </cfRule>
    <cfRule type="expression" dxfId="138" priority="3">
      <formula>$D3&gt;60</formula>
    </cfRule>
    <cfRule type="expression" dxfId="137" priority="4">
      <formula>$D3&lt;40</formula>
    </cfRule>
    <cfRule type="expression" dxfId="136" priority="5">
      <formula>$D3&lt;30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6ABFF-62C6-4C33-9AFD-5C317DBCB0B6}">
  <dimension ref="A1:G36"/>
  <sheetViews>
    <sheetView workbookViewId="0">
      <selection activeCell="D2" sqref="D2"/>
    </sheetView>
  </sheetViews>
  <sheetFormatPr defaultRowHeight="19.5" x14ac:dyDescent="0.3"/>
  <cols>
    <col min="1" max="1" width="12.5" customWidth="1"/>
    <col min="3" max="3" width="9.4140625" bestFit="1" customWidth="1"/>
    <col min="5" max="5" width="12.75" customWidth="1"/>
  </cols>
  <sheetData>
    <row r="1" spans="1:7" x14ac:dyDescent="0.3">
      <c r="C1" s="6" t="s">
        <v>0</v>
      </c>
      <c r="D1" s="6" t="s">
        <v>1</v>
      </c>
    </row>
    <row r="2" spans="1:7" ht="42.75" customHeight="1" x14ac:dyDescent="0.3">
      <c r="C2" s="5">
        <f>AVERAGEIF(C3:C237,"&lt;&gt;0")</f>
        <v>36.42307692307692</v>
      </c>
      <c r="D2" s="7">
        <f>STDEVPA(C3:C30)</f>
        <v>0.19076302719441973</v>
      </c>
      <c r="E2" t="s">
        <v>2</v>
      </c>
    </row>
    <row r="3" spans="1:7" x14ac:dyDescent="0.3">
      <c r="A3" s="19">
        <v>44228</v>
      </c>
      <c r="B3" s="20">
        <v>0.27083333333333331</v>
      </c>
      <c r="C3" s="21">
        <v>36.299999999999997</v>
      </c>
      <c r="D3" s="15">
        <f>IF(C3="","",IF($D$2=0,50,(C3-$C$2)/$D$2*10+50))</f>
        <v>43.548177291635952</v>
      </c>
      <c r="E3" s="14"/>
      <c r="F3" s="14">
        <v>36.200000000000003</v>
      </c>
      <c r="G3" s="14">
        <v>31</v>
      </c>
    </row>
    <row r="4" spans="1:7" x14ac:dyDescent="0.3">
      <c r="A4" s="19">
        <v>44229</v>
      </c>
      <c r="B4" s="20">
        <v>0.29166666666666669</v>
      </c>
      <c r="C4" s="21">
        <v>36.299999999999997</v>
      </c>
      <c r="D4" s="15">
        <f t="shared" ref="D4:D35" si="0">IF(C4="","",IF($D$2=0,50,(C4-$C$2)/$D$2*10+50))</f>
        <v>43.548177291635952</v>
      </c>
      <c r="E4" s="14"/>
      <c r="F4" s="14">
        <v>36.200000000000003</v>
      </c>
      <c r="G4" s="14">
        <v>25</v>
      </c>
    </row>
    <row r="5" spans="1:7" x14ac:dyDescent="0.3">
      <c r="A5" s="19">
        <v>44230</v>
      </c>
      <c r="B5" s="20">
        <v>0.27083333333333331</v>
      </c>
      <c r="C5" s="21">
        <v>36.299999999999997</v>
      </c>
      <c r="D5" s="15">
        <f t="shared" si="0"/>
        <v>43.548177291635952</v>
      </c>
      <c r="E5" s="14"/>
      <c r="F5" s="14">
        <v>36.299999999999997</v>
      </c>
      <c r="G5" s="14">
        <v>32</v>
      </c>
    </row>
    <row r="6" spans="1:7" x14ac:dyDescent="0.3">
      <c r="A6" s="19">
        <v>44231</v>
      </c>
      <c r="B6" s="2">
        <v>0.27083333333333331</v>
      </c>
      <c r="C6" s="3">
        <v>36.700000000000003</v>
      </c>
      <c r="D6" s="15">
        <f t="shared" si="0"/>
        <v>64.516601093819489</v>
      </c>
      <c r="F6" s="14">
        <v>36.299999999999997</v>
      </c>
      <c r="G6" s="16">
        <v>5</v>
      </c>
    </row>
    <row r="7" spans="1:7" x14ac:dyDescent="0.3">
      <c r="A7" s="19">
        <v>44232</v>
      </c>
      <c r="B7" s="2">
        <v>0.29166666666666669</v>
      </c>
      <c r="C7" s="3">
        <v>36.200000000000003</v>
      </c>
      <c r="D7" s="15">
        <f t="shared" si="0"/>
        <v>38.306071341090437</v>
      </c>
      <c r="F7" s="14">
        <v>36.299999999999997</v>
      </c>
      <c r="G7" s="14">
        <v>14</v>
      </c>
    </row>
    <row r="8" spans="1:7" x14ac:dyDescent="0.3">
      <c r="A8" s="19">
        <v>44233</v>
      </c>
      <c r="B8" s="2">
        <v>0.33333333333333331</v>
      </c>
      <c r="C8" s="3">
        <v>36.299999999999997</v>
      </c>
      <c r="D8" s="15">
        <f t="shared" si="0"/>
        <v>43.548177291635952</v>
      </c>
      <c r="F8" s="14">
        <v>36.200000000000003</v>
      </c>
      <c r="G8" s="14">
        <v>5</v>
      </c>
    </row>
    <row r="9" spans="1:7" x14ac:dyDescent="0.3">
      <c r="A9" s="19">
        <v>44234</v>
      </c>
      <c r="B9" s="2">
        <v>0.625</v>
      </c>
      <c r="C9" s="3">
        <v>36</v>
      </c>
      <c r="D9" s="15">
        <f t="shared" si="0"/>
        <v>27.821859439998665</v>
      </c>
      <c r="F9" s="14">
        <v>36.200000000000003</v>
      </c>
      <c r="G9" s="14">
        <v>38</v>
      </c>
    </row>
    <row r="10" spans="1:7" x14ac:dyDescent="0.3">
      <c r="A10" s="19">
        <v>44235</v>
      </c>
      <c r="B10" s="20">
        <v>0.27083333333333331</v>
      </c>
      <c r="C10" s="21">
        <v>36.700000000000003</v>
      </c>
      <c r="D10" s="15">
        <f t="shared" si="0"/>
        <v>64.516601093819489</v>
      </c>
      <c r="E10" s="14"/>
      <c r="F10" s="14">
        <v>36.4</v>
      </c>
      <c r="G10" s="17">
        <v>5</v>
      </c>
    </row>
    <row r="11" spans="1:7" x14ac:dyDescent="0.3">
      <c r="A11" s="19">
        <v>44236</v>
      </c>
      <c r="B11" s="20">
        <v>0.27083333333333331</v>
      </c>
      <c r="C11" s="21">
        <v>36.4</v>
      </c>
      <c r="D11" s="15">
        <f t="shared" si="0"/>
        <v>48.790283242181836</v>
      </c>
      <c r="E11" s="14"/>
      <c r="F11" s="14">
        <v>36.4</v>
      </c>
      <c r="G11" s="14">
        <v>17</v>
      </c>
    </row>
    <row r="12" spans="1:7" x14ac:dyDescent="0.3">
      <c r="A12" s="19">
        <v>44237</v>
      </c>
      <c r="B12" s="20">
        <v>0.27083333333333331</v>
      </c>
      <c r="C12" s="21">
        <v>36.4</v>
      </c>
      <c r="D12" s="15">
        <f t="shared" si="0"/>
        <v>48.790283242181836</v>
      </c>
      <c r="E12" s="14"/>
      <c r="F12" s="14">
        <v>36.200000000000003</v>
      </c>
      <c r="G12" s="14">
        <v>35</v>
      </c>
    </row>
    <row r="13" spans="1:7" x14ac:dyDescent="0.3">
      <c r="A13" s="19">
        <v>44238</v>
      </c>
      <c r="B13" s="20">
        <v>0.25208333333333333</v>
      </c>
      <c r="C13" s="21">
        <v>36.5</v>
      </c>
      <c r="D13" s="15">
        <f t="shared" si="0"/>
        <v>54.03238919272772</v>
      </c>
      <c r="E13" s="14"/>
      <c r="F13" s="14">
        <v>36.4</v>
      </c>
      <c r="G13" s="14">
        <v>34</v>
      </c>
    </row>
    <row r="14" spans="1:7" x14ac:dyDescent="0.3">
      <c r="A14" s="19">
        <v>44239</v>
      </c>
      <c r="B14" s="2">
        <v>0.27083333333333331</v>
      </c>
      <c r="C14" s="3">
        <v>36.6</v>
      </c>
      <c r="D14" s="15">
        <f t="shared" si="0"/>
        <v>59.274495143273604</v>
      </c>
      <c r="E14" s="14"/>
      <c r="F14" s="14">
        <v>36.4</v>
      </c>
      <c r="G14" s="17">
        <v>5</v>
      </c>
    </row>
    <row r="15" spans="1:7" x14ac:dyDescent="0.3">
      <c r="A15" s="19">
        <v>44240</v>
      </c>
      <c r="B15" s="2">
        <v>0.5</v>
      </c>
      <c r="C15" s="3">
        <v>36.4</v>
      </c>
      <c r="D15" s="15">
        <f t="shared" si="0"/>
        <v>48.790283242181836</v>
      </c>
      <c r="F15" s="14">
        <v>36.200000000000003</v>
      </c>
      <c r="G15" s="14">
        <v>8</v>
      </c>
    </row>
    <row r="16" spans="1:7" x14ac:dyDescent="0.3">
      <c r="A16" s="19">
        <v>44241</v>
      </c>
      <c r="B16" s="2">
        <v>0.625</v>
      </c>
      <c r="C16" s="3">
        <v>36.4</v>
      </c>
      <c r="D16" s="15">
        <f t="shared" si="0"/>
        <v>48.790283242181836</v>
      </c>
      <c r="F16" s="14">
        <v>36.299999999999997</v>
      </c>
      <c r="G16" s="14">
        <v>41</v>
      </c>
    </row>
    <row r="17" spans="1:7" x14ac:dyDescent="0.3">
      <c r="A17" s="19">
        <v>44242</v>
      </c>
      <c r="B17" s="2">
        <v>0.25</v>
      </c>
      <c r="C17" s="3">
        <v>36.299999999999997</v>
      </c>
      <c r="D17" s="15">
        <f t="shared" si="0"/>
        <v>43.548177291635952</v>
      </c>
      <c r="F17" s="14">
        <v>36.299999999999997</v>
      </c>
      <c r="G17" s="18">
        <v>21</v>
      </c>
    </row>
    <row r="18" spans="1:7" x14ac:dyDescent="0.3">
      <c r="A18" s="19">
        <v>44243</v>
      </c>
      <c r="B18" s="2">
        <v>0.25</v>
      </c>
      <c r="C18" s="3">
        <v>36.4</v>
      </c>
      <c r="D18" s="15">
        <f t="shared" si="0"/>
        <v>48.790283242181836</v>
      </c>
      <c r="F18" s="14">
        <v>36.1</v>
      </c>
      <c r="G18" s="14">
        <v>28</v>
      </c>
    </row>
    <row r="19" spans="1:7" x14ac:dyDescent="0.3">
      <c r="A19" s="19">
        <v>44244</v>
      </c>
      <c r="B19" s="2">
        <v>0.27083333333333331</v>
      </c>
      <c r="C19" s="3">
        <v>36.799999999999997</v>
      </c>
      <c r="D19" s="15">
        <f t="shared" si="0"/>
        <v>69.758707044364996</v>
      </c>
      <c r="F19" s="14">
        <v>36.6</v>
      </c>
      <c r="G19" s="17">
        <v>7</v>
      </c>
    </row>
    <row r="20" spans="1:7" x14ac:dyDescent="0.3">
      <c r="A20" s="19">
        <v>44245</v>
      </c>
      <c r="B20" s="2">
        <v>0.25</v>
      </c>
      <c r="C20" s="3">
        <v>36.200000000000003</v>
      </c>
      <c r="D20" s="15">
        <f t="shared" si="0"/>
        <v>38.306071341090437</v>
      </c>
      <c r="F20" s="14">
        <v>36.299999999999997</v>
      </c>
      <c r="G20" s="14">
        <v>18</v>
      </c>
    </row>
    <row r="21" spans="1:7" x14ac:dyDescent="0.3">
      <c r="A21" s="19">
        <v>44246</v>
      </c>
      <c r="B21" s="2">
        <v>0.25</v>
      </c>
      <c r="C21" s="3">
        <v>36.5</v>
      </c>
      <c r="D21" s="15">
        <f t="shared" si="0"/>
        <v>54.03238919272772</v>
      </c>
      <c r="F21" s="14">
        <v>36.4</v>
      </c>
      <c r="G21" s="14">
        <v>45</v>
      </c>
    </row>
    <row r="22" spans="1:7" x14ac:dyDescent="0.3">
      <c r="A22" s="19">
        <v>44247</v>
      </c>
      <c r="B22" s="2">
        <v>0.29166666666666669</v>
      </c>
      <c r="C22" s="3">
        <v>36.4</v>
      </c>
      <c r="D22" s="15">
        <f t="shared" si="0"/>
        <v>48.790283242181836</v>
      </c>
      <c r="F22" s="14">
        <v>36.200000000000003</v>
      </c>
      <c r="G22" s="18">
        <v>39</v>
      </c>
    </row>
    <row r="23" spans="1:7" x14ac:dyDescent="0.3">
      <c r="A23" s="19">
        <v>44248</v>
      </c>
      <c r="B23" s="2"/>
      <c r="C23" s="3"/>
      <c r="D23" s="15" t="str">
        <f t="shared" si="0"/>
        <v/>
      </c>
      <c r="F23" s="14"/>
      <c r="G23" s="14">
        <v>61</v>
      </c>
    </row>
    <row r="24" spans="1:7" x14ac:dyDescent="0.3">
      <c r="A24" s="19">
        <v>44249</v>
      </c>
      <c r="B24" s="2">
        <v>0.25</v>
      </c>
      <c r="C24" s="3">
        <v>36.4</v>
      </c>
      <c r="D24" s="15">
        <f t="shared" si="0"/>
        <v>48.790283242181836</v>
      </c>
      <c r="F24" s="14">
        <v>36.1</v>
      </c>
      <c r="G24" s="18">
        <v>21</v>
      </c>
    </row>
    <row r="25" spans="1:7" x14ac:dyDescent="0.3">
      <c r="A25" s="19">
        <v>44250</v>
      </c>
      <c r="B25" s="2">
        <v>0.25</v>
      </c>
      <c r="C25" s="3">
        <v>36.299999999999997</v>
      </c>
      <c r="D25" s="15">
        <f t="shared" si="0"/>
        <v>43.548177291635952</v>
      </c>
      <c r="F25" s="14">
        <v>36.200000000000003</v>
      </c>
      <c r="G25" s="14">
        <v>27</v>
      </c>
    </row>
    <row r="26" spans="1:7" x14ac:dyDescent="0.3">
      <c r="A26" s="19">
        <v>44251</v>
      </c>
      <c r="B26" s="2">
        <v>0.26041666666666669</v>
      </c>
      <c r="C26" s="3">
        <v>36.700000000000003</v>
      </c>
      <c r="D26" s="15">
        <f t="shared" si="0"/>
        <v>64.516601093819489</v>
      </c>
      <c r="F26" s="14">
        <v>36.4</v>
      </c>
      <c r="G26" s="18">
        <v>10</v>
      </c>
    </row>
    <row r="27" spans="1:7" x14ac:dyDescent="0.3">
      <c r="A27" s="19">
        <v>44252</v>
      </c>
      <c r="B27" s="2">
        <v>0.27083333333333331</v>
      </c>
      <c r="C27" s="3">
        <v>36.200000000000003</v>
      </c>
      <c r="D27" s="15">
        <f t="shared" si="0"/>
        <v>38.306071341090437</v>
      </c>
      <c r="F27" s="14">
        <v>36.1</v>
      </c>
      <c r="G27" s="18">
        <v>59</v>
      </c>
    </row>
    <row r="28" spans="1:7" x14ac:dyDescent="0.3">
      <c r="A28" s="19">
        <v>44253</v>
      </c>
      <c r="B28" s="2">
        <v>0.27777777777777779</v>
      </c>
      <c r="C28" s="3">
        <v>36.700000000000003</v>
      </c>
      <c r="D28" s="15">
        <f t="shared" si="0"/>
        <v>64.516601093819489</v>
      </c>
      <c r="F28" s="14">
        <v>36.299999999999997</v>
      </c>
      <c r="G28" s="17">
        <v>5</v>
      </c>
    </row>
    <row r="29" spans="1:7" x14ac:dyDescent="0.3">
      <c r="A29" s="19">
        <v>44254</v>
      </c>
      <c r="B29" s="2">
        <v>0.33333333333333331</v>
      </c>
      <c r="C29" s="3">
        <v>36.6</v>
      </c>
      <c r="D29" s="15">
        <f t="shared" si="0"/>
        <v>59.274495143273604</v>
      </c>
      <c r="F29" s="14">
        <v>36.200000000000003</v>
      </c>
      <c r="G29" s="17">
        <v>5</v>
      </c>
    </row>
    <row r="30" spans="1:7" x14ac:dyDescent="0.3">
      <c r="A30" s="19">
        <v>44255</v>
      </c>
      <c r="B30" s="2"/>
      <c r="C30" s="3"/>
      <c r="D30" s="15" t="str">
        <f t="shared" si="0"/>
        <v/>
      </c>
      <c r="F30" s="14"/>
      <c r="G30" s="14"/>
    </row>
    <row r="31" spans="1:7" x14ac:dyDescent="0.3">
      <c r="A31" s="1" t="s">
        <v>4</v>
      </c>
      <c r="B31" s="2"/>
      <c r="C31" s="3"/>
      <c r="D31" s="15" t="str">
        <f t="shared" si="0"/>
        <v/>
      </c>
      <c r="F31" s="14"/>
      <c r="G31" s="14"/>
    </row>
    <row r="32" spans="1:7" x14ac:dyDescent="0.3">
      <c r="A32" s="1" t="s">
        <v>4</v>
      </c>
      <c r="B32" s="2"/>
      <c r="C32" s="3"/>
      <c r="D32" s="15" t="str">
        <f t="shared" si="0"/>
        <v/>
      </c>
      <c r="F32" s="14"/>
      <c r="G32" s="18"/>
    </row>
    <row r="33" spans="1:7" x14ac:dyDescent="0.3">
      <c r="A33" s="1" t="s">
        <v>4</v>
      </c>
      <c r="B33" s="2"/>
      <c r="C33" s="3"/>
      <c r="D33" s="15" t="str">
        <f t="shared" si="0"/>
        <v/>
      </c>
      <c r="F33" s="14"/>
      <c r="G33" s="14"/>
    </row>
    <row r="34" spans="1:7" x14ac:dyDescent="0.3">
      <c r="D34" s="15" t="str">
        <f t="shared" si="0"/>
        <v/>
      </c>
      <c r="F34" s="14"/>
      <c r="G34" s="14"/>
    </row>
    <row r="35" spans="1:7" x14ac:dyDescent="0.3">
      <c r="D35" s="15" t="str">
        <f t="shared" si="0"/>
        <v/>
      </c>
      <c r="F35" s="14"/>
      <c r="G35" s="14"/>
    </row>
    <row r="36" spans="1:7" x14ac:dyDescent="0.3">
      <c r="F36" s="14"/>
      <c r="G36" s="14"/>
    </row>
  </sheetData>
  <phoneticPr fontId="1"/>
  <conditionalFormatting sqref="C3:C34">
    <cfRule type="expression" dxfId="135" priority="1" stopIfTrue="1">
      <formula>$C3=0</formula>
    </cfRule>
    <cfRule type="expression" dxfId="134" priority="2">
      <formula>$D3&gt;70</formula>
    </cfRule>
    <cfRule type="expression" dxfId="133" priority="3">
      <formula>$D3&gt;60</formula>
    </cfRule>
    <cfRule type="expression" dxfId="132" priority="4">
      <formula>$D3&lt;40</formula>
    </cfRule>
    <cfRule type="expression" dxfId="131" priority="5">
      <formula>$D3&lt;30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D19FD-11C1-462D-B49E-EA86174B2FB0}">
  <dimension ref="A1:G36"/>
  <sheetViews>
    <sheetView workbookViewId="0">
      <selection activeCell="D2" sqref="D2"/>
    </sheetView>
  </sheetViews>
  <sheetFormatPr defaultRowHeight="19.5" x14ac:dyDescent="0.3"/>
  <cols>
    <col min="1" max="1" width="12.5" customWidth="1"/>
    <col min="3" max="3" width="9.4140625" bestFit="1" customWidth="1"/>
    <col min="5" max="5" width="12.75" customWidth="1"/>
  </cols>
  <sheetData>
    <row r="1" spans="1:7" x14ac:dyDescent="0.3">
      <c r="C1" s="6" t="s">
        <v>0</v>
      </c>
      <c r="D1" s="6" t="s">
        <v>1</v>
      </c>
    </row>
    <row r="2" spans="1:7" ht="42.75" customHeight="1" x14ac:dyDescent="0.3">
      <c r="C2" s="5">
        <f>AVERAGEIF(C3:C237,"&lt;&gt;0")</f>
        <v>36.417857142857137</v>
      </c>
      <c r="D2" s="7">
        <f>STDEVPA(C3:C30)</f>
        <v>0.17362027531368573</v>
      </c>
      <c r="E2" t="s">
        <v>2</v>
      </c>
    </row>
    <row r="3" spans="1:7" x14ac:dyDescent="0.3">
      <c r="A3" s="19">
        <v>44256</v>
      </c>
      <c r="B3" s="20">
        <v>0.25</v>
      </c>
      <c r="C3" s="21">
        <v>36.299999999999997</v>
      </c>
      <c r="D3" s="15">
        <f>IF(C3="","",IF($D$2=0,50,(C3-$C$2)/$D$2*10+50))</f>
        <v>43.211786892734523</v>
      </c>
      <c r="E3" s="14"/>
      <c r="F3" s="15">
        <v>36</v>
      </c>
      <c r="G3" s="17">
        <v>5</v>
      </c>
    </row>
    <row r="4" spans="1:7" x14ac:dyDescent="0.3">
      <c r="A4" s="19">
        <v>44257</v>
      </c>
      <c r="B4" s="20">
        <v>0.29166666666666669</v>
      </c>
      <c r="C4" s="21">
        <v>36.4</v>
      </c>
      <c r="D4" s="15">
        <f t="shared" ref="D4:D35" si="0">IF(C4="","",IF($D$2=0,50,(C4-$C$2)/$D$2*10+50))</f>
        <v>48.971482862535744</v>
      </c>
      <c r="E4" s="14"/>
      <c r="F4" s="15">
        <v>36.299999999999997</v>
      </c>
      <c r="G4" s="14">
        <v>38</v>
      </c>
    </row>
    <row r="5" spans="1:7" x14ac:dyDescent="0.3">
      <c r="A5" s="19">
        <v>44258</v>
      </c>
      <c r="B5" s="20">
        <v>0.2638888888888889</v>
      </c>
      <c r="C5" s="21">
        <v>36.4</v>
      </c>
      <c r="D5" s="15">
        <f t="shared" si="0"/>
        <v>48.971482862535744</v>
      </c>
      <c r="E5" s="14"/>
      <c r="F5" s="15">
        <v>36.299999999999997</v>
      </c>
      <c r="G5" s="17">
        <v>5</v>
      </c>
    </row>
    <row r="6" spans="1:7" x14ac:dyDescent="0.3">
      <c r="A6" s="19">
        <v>44259</v>
      </c>
      <c r="B6" s="2">
        <v>0.27083333333333331</v>
      </c>
      <c r="C6" s="3">
        <v>36.9</v>
      </c>
      <c r="D6" s="15">
        <f t="shared" si="0"/>
        <v>77.769962711541439</v>
      </c>
      <c r="F6" s="15">
        <v>36.5</v>
      </c>
      <c r="G6" s="16">
        <v>5</v>
      </c>
    </row>
    <row r="7" spans="1:7" x14ac:dyDescent="0.3">
      <c r="A7" s="19">
        <v>44260</v>
      </c>
      <c r="B7" s="2">
        <v>0.29166666666666669</v>
      </c>
      <c r="C7" s="3">
        <v>36.200000000000003</v>
      </c>
      <c r="D7" s="15">
        <f t="shared" si="0"/>
        <v>37.452090922933714</v>
      </c>
      <c r="F7" s="15">
        <v>36.299999999999997</v>
      </c>
      <c r="G7" s="18">
        <v>36</v>
      </c>
    </row>
    <row r="8" spans="1:7" x14ac:dyDescent="0.3">
      <c r="A8" s="19">
        <v>44261</v>
      </c>
      <c r="B8" s="2">
        <v>0.27083333333333331</v>
      </c>
      <c r="C8" s="3">
        <v>36.4</v>
      </c>
      <c r="D8" s="15">
        <f t="shared" si="0"/>
        <v>48.971482862535744</v>
      </c>
      <c r="F8" s="15">
        <v>36.5</v>
      </c>
      <c r="G8" s="18">
        <v>20</v>
      </c>
    </row>
    <row r="9" spans="1:7" x14ac:dyDescent="0.3">
      <c r="A9" s="19">
        <v>44262</v>
      </c>
      <c r="B9" s="2">
        <v>0.625</v>
      </c>
      <c r="C9" s="3">
        <v>36.299999999999997</v>
      </c>
      <c r="D9" s="15">
        <f t="shared" si="0"/>
        <v>43.211786892734523</v>
      </c>
      <c r="F9" s="15">
        <v>36.1</v>
      </c>
      <c r="G9" s="14">
        <v>36</v>
      </c>
    </row>
    <row r="10" spans="1:7" x14ac:dyDescent="0.3">
      <c r="A10" s="19">
        <v>44263</v>
      </c>
      <c r="B10" s="20">
        <v>0.27083333333333331</v>
      </c>
      <c r="C10" s="21">
        <v>36.6</v>
      </c>
      <c r="D10" s="15">
        <f t="shared" si="0"/>
        <v>60.490874802138187</v>
      </c>
      <c r="E10" s="14"/>
      <c r="F10" s="15">
        <v>36.299999999999997</v>
      </c>
      <c r="G10" s="18">
        <v>24</v>
      </c>
    </row>
    <row r="11" spans="1:7" x14ac:dyDescent="0.3">
      <c r="A11" s="19">
        <v>44264</v>
      </c>
      <c r="B11" s="20">
        <v>0.27083333333333331</v>
      </c>
      <c r="C11" s="21">
        <v>36.4</v>
      </c>
      <c r="D11" s="15">
        <f t="shared" si="0"/>
        <v>48.971482862535744</v>
      </c>
      <c r="E11" s="14"/>
      <c r="F11" s="15">
        <v>36.1</v>
      </c>
      <c r="G11" s="18">
        <v>52</v>
      </c>
    </row>
    <row r="12" spans="1:7" x14ac:dyDescent="0.3">
      <c r="A12" s="19">
        <v>44265</v>
      </c>
      <c r="B12" s="20">
        <v>0.27083333333333331</v>
      </c>
      <c r="C12" s="21">
        <v>36.299999999999997</v>
      </c>
      <c r="D12" s="15">
        <f t="shared" si="0"/>
        <v>43.211786892734523</v>
      </c>
      <c r="E12" s="14"/>
      <c r="F12" s="15">
        <v>36.299999999999997</v>
      </c>
      <c r="G12" s="22">
        <v>75</v>
      </c>
    </row>
    <row r="13" spans="1:7" x14ac:dyDescent="0.3">
      <c r="A13" s="19">
        <v>44266</v>
      </c>
      <c r="B13" s="20">
        <v>0.25208333333333333</v>
      </c>
      <c r="C13" s="21">
        <v>36.4</v>
      </c>
      <c r="D13" s="15">
        <f t="shared" si="0"/>
        <v>48.971482862535744</v>
      </c>
      <c r="E13" s="14"/>
      <c r="F13" s="15">
        <v>36.299999999999997</v>
      </c>
      <c r="G13" s="17">
        <v>5</v>
      </c>
    </row>
    <row r="14" spans="1:7" x14ac:dyDescent="0.3">
      <c r="A14" s="19">
        <v>44267</v>
      </c>
      <c r="B14" s="2">
        <v>0.27083333333333331</v>
      </c>
      <c r="C14" s="3">
        <v>36.1</v>
      </c>
      <c r="D14" s="15">
        <f t="shared" si="0"/>
        <v>31.692394953132489</v>
      </c>
      <c r="E14" s="14"/>
      <c r="F14" s="15">
        <v>36.200000000000003</v>
      </c>
      <c r="G14" s="18">
        <v>22</v>
      </c>
    </row>
    <row r="15" spans="1:7" x14ac:dyDescent="0.3">
      <c r="A15" s="19">
        <v>44268</v>
      </c>
      <c r="B15" s="2">
        <v>0.27083333333333331</v>
      </c>
      <c r="C15" s="3">
        <v>36.6</v>
      </c>
      <c r="D15" s="15">
        <f t="shared" si="0"/>
        <v>60.490874802138187</v>
      </c>
      <c r="F15" s="15">
        <v>36.5</v>
      </c>
      <c r="G15" s="18">
        <v>38</v>
      </c>
    </row>
    <row r="16" spans="1:7" x14ac:dyDescent="0.3">
      <c r="A16" s="19">
        <v>44269</v>
      </c>
      <c r="B16" s="2">
        <v>0.25</v>
      </c>
      <c r="C16" s="3">
        <v>36.5</v>
      </c>
      <c r="D16" s="15">
        <f t="shared" si="0"/>
        <v>54.731178832336965</v>
      </c>
      <c r="F16" s="15">
        <v>36.299999999999997</v>
      </c>
      <c r="G16" s="22">
        <v>72</v>
      </c>
    </row>
    <row r="17" spans="1:7" x14ac:dyDescent="0.3">
      <c r="A17" s="19">
        <v>44270</v>
      </c>
      <c r="B17" s="2">
        <v>0.25</v>
      </c>
      <c r="C17" s="3">
        <v>36.4</v>
      </c>
      <c r="D17" s="15">
        <f t="shared" si="0"/>
        <v>48.971482862535744</v>
      </c>
      <c r="F17" s="15">
        <v>36.200000000000003</v>
      </c>
      <c r="G17" s="18">
        <v>22</v>
      </c>
    </row>
    <row r="18" spans="1:7" x14ac:dyDescent="0.3">
      <c r="A18" s="19">
        <v>44271</v>
      </c>
      <c r="B18" s="2">
        <v>0.27083333333333331</v>
      </c>
      <c r="C18" s="3">
        <v>36.4</v>
      </c>
      <c r="D18" s="15">
        <f t="shared" si="0"/>
        <v>48.971482862535744</v>
      </c>
      <c r="F18" s="15">
        <v>36.200000000000003</v>
      </c>
      <c r="G18" s="18">
        <v>32</v>
      </c>
    </row>
    <row r="19" spans="1:7" x14ac:dyDescent="0.3">
      <c r="A19" s="19">
        <v>44272</v>
      </c>
      <c r="B19" s="2">
        <v>0.22916666666666666</v>
      </c>
      <c r="C19" s="3">
        <v>36.299999999999997</v>
      </c>
      <c r="D19" s="15">
        <f t="shared" si="0"/>
        <v>43.211786892734523</v>
      </c>
      <c r="F19" s="15">
        <v>36.200000000000003</v>
      </c>
      <c r="G19" s="18">
        <v>58</v>
      </c>
    </row>
    <row r="20" spans="1:7" x14ac:dyDescent="0.3">
      <c r="A20" s="19">
        <v>44273</v>
      </c>
      <c r="B20" s="2">
        <v>0.27083333333333331</v>
      </c>
      <c r="C20" s="3">
        <v>36.5</v>
      </c>
      <c r="D20" s="15">
        <f t="shared" si="0"/>
        <v>54.731178832336965</v>
      </c>
      <c r="F20" s="15">
        <v>36.200000000000003</v>
      </c>
      <c r="G20" s="18">
        <v>29</v>
      </c>
    </row>
    <row r="21" spans="1:7" x14ac:dyDescent="0.3">
      <c r="A21" s="19">
        <v>44274</v>
      </c>
      <c r="B21" s="2">
        <v>0.33333333333333331</v>
      </c>
      <c r="C21" s="3">
        <v>36</v>
      </c>
      <c r="D21" s="15">
        <f t="shared" si="0"/>
        <v>25.932698983331267</v>
      </c>
      <c r="F21" s="15">
        <v>36.299999999999997</v>
      </c>
      <c r="G21" s="18">
        <v>28</v>
      </c>
    </row>
    <row r="22" spans="1:7" hidden="1" x14ac:dyDescent="0.3">
      <c r="A22" s="19">
        <v>44275</v>
      </c>
      <c r="B22" s="2">
        <v>0.29166666666666669</v>
      </c>
      <c r="C22" s="3"/>
      <c r="D22" s="15" t="str">
        <f t="shared" si="0"/>
        <v/>
      </c>
      <c r="F22" s="15"/>
      <c r="G22" s="18"/>
    </row>
    <row r="23" spans="1:7" hidden="1" x14ac:dyDescent="0.3">
      <c r="A23" s="19">
        <v>44276</v>
      </c>
      <c r="B23" s="2"/>
      <c r="C23" s="3"/>
      <c r="D23" s="15" t="str">
        <f t="shared" si="0"/>
        <v/>
      </c>
      <c r="F23" s="15"/>
      <c r="G23" s="14"/>
    </row>
    <row r="24" spans="1:7" x14ac:dyDescent="0.3">
      <c r="A24" s="19">
        <v>44277</v>
      </c>
      <c r="B24" s="2">
        <v>0.25</v>
      </c>
      <c r="C24" s="3">
        <v>36.5</v>
      </c>
      <c r="D24" s="15">
        <f t="shared" si="0"/>
        <v>54.731178832336965</v>
      </c>
      <c r="F24" s="15">
        <v>36.200000000000003</v>
      </c>
      <c r="G24" s="18">
        <v>21</v>
      </c>
    </row>
    <row r="25" spans="1:7" x14ac:dyDescent="0.3">
      <c r="A25" s="19">
        <v>44278</v>
      </c>
      <c r="B25" s="2">
        <v>0.25</v>
      </c>
      <c r="C25" s="3">
        <v>36.5</v>
      </c>
      <c r="D25" s="15">
        <f t="shared" si="0"/>
        <v>54.731178832336965</v>
      </c>
      <c r="F25" s="15">
        <v>36.299999999999997</v>
      </c>
      <c r="G25" s="14">
        <v>31</v>
      </c>
    </row>
    <row r="26" spans="1:7" x14ac:dyDescent="0.3">
      <c r="A26" s="19">
        <v>44279</v>
      </c>
      <c r="B26" s="2">
        <v>0.26041666666666669</v>
      </c>
      <c r="C26" s="3">
        <v>36.5</v>
      </c>
      <c r="D26" s="15">
        <f t="shared" si="0"/>
        <v>54.731178832336965</v>
      </c>
      <c r="F26" s="15">
        <v>36.299999999999997</v>
      </c>
      <c r="G26" s="18">
        <v>31</v>
      </c>
    </row>
    <row r="27" spans="1:7" x14ac:dyDescent="0.3">
      <c r="A27" s="19">
        <v>44280</v>
      </c>
      <c r="B27" s="2">
        <v>0.27083333333333331</v>
      </c>
      <c r="C27" s="3">
        <v>36.5</v>
      </c>
      <c r="D27" s="15">
        <f t="shared" si="0"/>
        <v>54.731178832336965</v>
      </c>
      <c r="F27" s="15">
        <v>36.4</v>
      </c>
      <c r="G27" s="17">
        <v>5</v>
      </c>
    </row>
    <row r="28" spans="1:7" x14ac:dyDescent="0.3">
      <c r="A28" s="19">
        <v>44281</v>
      </c>
      <c r="B28" s="2">
        <v>0.27777777777777779</v>
      </c>
      <c r="C28" s="3">
        <v>36.6</v>
      </c>
      <c r="D28" s="15">
        <f t="shared" si="0"/>
        <v>60.490874802138187</v>
      </c>
      <c r="F28" s="15">
        <v>36.299999999999997</v>
      </c>
      <c r="G28" s="17">
        <v>5</v>
      </c>
    </row>
    <row r="29" spans="1:7" x14ac:dyDescent="0.3">
      <c r="A29" s="19">
        <v>44282</v>
      </c>
      <c r="B29" s="2">
        <v>0.3125</v>
      </c>
      <c r="C29" s="3">
        <v>36.4</v>
      </c>
      <c r="D29" s="15">
        <f t="shared" si="0"/>
        <v>48.971482862535744</v>
      </c>
      <c r="F29" s="15">
        <v>36.200000000000003</v>
      </c>
      <c r="G29" s="18">
        <v>14</v>
      </c>
    </row>
    <row r="30" spans="1:7" x14ac:dyDescent="0.3">
      <c r="A30" s="19">
        <v>44283</v>
      </c>
      <c r="B30" s="2"/>
      <c r="C30" s="3"/>
      <c r="D30" s="15" t="str">
        <f t="shared" si="0"/>
        <v/>
      </c>
      <c r="F30" s="14"/>
      <c r="G30" s="14"/>
    </row>
    <row r="31" spans="1:7" x14ac:dyDescent="0.3">
      <c r="A31" s="19">
        <v>44284</v>
      </c>
      <c r="B31" s="2">
        <v>0.25</v>
      </c>
      <c r="C31" s="3">
        <v>36.5</v>
      </c>
      <c r="D31" s="15">
        <f t="shared" si="0"/>
        <v>54.731178832336965</v>
      </c>
      <c r="F31" s="15">
        <v>36.200000000000003</v>
      </c>
      <c r="G31" s="23" t="s">
        <v>5</v>
      </c>
    </row>
    <row r="32" spans="1:7" x14ac:dyDescent="0.3">
      <c r="A32" s="19">
        <v>44285</v>
      </c>
      <c r="B32" s="2">
        <v>0.26041666666666669</v>
      </c>
      <c r="C32" s="3">
        <v>36.4</v>
      </c>
      <c r="D32" s="15">
        <f t="shared" si="0"/>
        <v>48.971482862535744</v>
      </c>
      <c r="F32" s="15">
        <v>36.4</v>
      </c>
      <c r="G32" s="18">
        <v>51</v>
      </c>
    </row>
    <row r="33" spans="1:7" x14ac:dyDescent="0.3">
      <c r="A33" s="19">
        <v>44286</v>
      </c>
      <c r="B33" s="2">
        <v>0.27083333333333331</v>
      </c>
      <c r="C33" s="3">
        <v>36.4</v>
      </c>
      <c r="D33" s="15">
        <f t="shared" si="0"/>
        <v>48.971482862535744</v>
      </c>
      <c r="F33" s="14"/>
      <c r="G33" s="14"/>
    </row>
    <row r="34" spans="1:7" x14ac:dyDescent="0.3">
      <c r="D34" s="15" t="str">
        <f t="shared" si="0"/>
        <v/>
      </c>
      <c r="F34" s="14"/>
      <c r="G34" s="14"/>
    </row>
    <row r="35" spans="1:7" x14ac:dyDescent="0.3">
      <c r="D35" s="15" t="str">
        <f t="shared" si="0"/>
        <v/>
      </c>
      <c r="F35" s="14"/>
      <c r="G35" s="14"/>
    </row>
    <row r="36" spans="1:7" x14ac:dyDescent="0.3">
      <c r="F36" s="14"/>
      <c r="G36" s="14"/>
    </row>
  </sheetData>
  <phoneticPr fontId="1"/>
  <conditionalFormatting sqref="C3:C34">
    <cfRule type="expression" dxfId="130" priority="1" stopIfTrue="1">
      <formula>$C3=0</formula>
    </cfRule>
    <cfRule type="expression" dxfId="129" priority="2">
      <formula>$D3&gt;70</formula>
    </cfRule>
    <cfRule type="expression" dxfId="128" priority="3">
      <formula>$D3&gt;60</formula>
    </cfRule>
    <cfRule type="expression" dxfId="127" priority="4">
      <formula>$D3&lt;40</formula>
    </cfRule>
    <cfRule type="expression" dxfId="126" priority="5">
      <formula>$D3&lt;30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A1F8E-A0A6-4539-B66C-F5FBCA442607}">
  <dimension ref="A1:G36"/>
  <sheetViews>
    <sheetView topLeftCell="A10" workbookViewId="0">
      <selection activeCell="G33" sqref="G33"/>
    </sheetView>
  </sheetViews>
  <sheetFormatPr defaultRowHeight="19.5" x14ac:dyDescent="0.3"/>
  <cols>
    <col min="1" max="1" width="12.5" customWidth="1"/>
    <col min="3" max="3" width="9.4140625" bestFit="1" customWidth="1"/>
    <col min="5" max="5" width="12.75" customWidth="1"/>
    <col min="7" max="7" width="8.6640625" style="6"/>
  </cols>
  <sheetData>
    <row r="1" spans="1:7" x14ac:dyDescent="0.3">
      <c r="C1" s="6" t="s">
        <v>0</v>
      </c>
      <c r="D1" s="6" t="s">
        <v>1</v>
      </c>
    </row>
    <row r="2" spans="1:7" ht="42.75" customHeight="1" x14ac:dyDescent="0.3">
      <c r="C2" s="5">
        <f>AVERAGEIF(C3:C237,"&lt;&gt;0")</f>
        <v>36.375</v>
      </c>
      <c r="D2" s="7">
        <f>STDEVPA(C3:C30)</f>
        <v>0.21473115157242764</v>
      </c>
      <c r="E2" t="s">
        <v>2</v>
      </c>
    </row>
    <row r="3" spans="1:7" x14ac:dyDescent="0.3">
      <c r="A3" s="19">
        <v>44287</v>
      </c>
      <c r="B3" s="20">
        <v>0.27083333333333331</v>
      </c>
      <c r="C3" s="21">
        <v>36.4</v>
      </c>
      <c r="D3" s="15">
        <f>IF(C3="","",IF($D$2=0,50,(C3-$C$2)/$D$2*10+50))</f>
        <v>51.164246538843074</v>
      </c>
      <c r="E3" s="14"/>
      <c r="F3" s="15">
        <v>36.4</v>
      </c>
      <c r="G3" s="24">
        <v>33</v>
      </c>
    </row>
    <row r="4" spans="1:7" x14ac:dyDescent="0.3">
      <c r="A4" s="19">
        <v>44288</v>
      </c>
      <c r="B4" s="20">
        <v>0.29166666666666669</v>
      </c>
      <c r="C4" s="21">
        <v>36.799999999999997</v>
      </c>
      <c r="D4" s="15">
        <f t="shared" ref="D4:D35" si="0">IF(C4="","",IF($D$2=0,50,(C4-$C$2)/$D$2*10+50))</f>
        <v>69.792191160333203</v>
      </c>
      <c r="E4" s="14"/>
      <c r="F4" s="15">
        <v>36.5</v>
      </c>
      <c r="G4" s="23" t="s">
        <v>6</v>
      </c>
    </row>
    <row r="5" spans="1:7" x14ac:dyDescent="0.3">
      <c r="A5" s="19">
        <v>44289</v>
      </c>
      <c r="B5" s="20">
        <v>0.16666666666666666</v>
      </c>
      <c r="C5" s="21">
        <v>36.200000000000003</v>
      </c>
      <c r="D5" s="15">
        <f t="shared" si="0"/>
        <v>41.850274228098172</v>
      </c>
      <c r="E5" s="14"/>
      <c r="F5" s="15">
        <v>36.299999999999997</v>
      </c>
      <c r="G5" s="24">
        <v>77</v>
      </c>
    </row>
    <row r="6" spans="1:7" hidden="1" x14ac:dyDescent="0.3">
      <c r="A6" s="19">
        <v>44290</v>
      </c>
      <c r="B6" s="2"/>
      <c r="C6" s="3"/>
      <c r="D6" s="15" t="str">
        <f t="shared" si="0"/>
        <v/>
      </c>
      <c r="F6" s="15"/>
      <c r="G6" s="26"/>
    </row>
    <row r="7" spans="1:7" x14ac:dyDescent="0.3">
      <c r="A7" s="19">
        <v>44291</v>
      </c>
      <c r="B7" s="2">
        <v>0.27083333333333331</v>
      </c>
      <c r="C7" s="3">
        <v>36.5</v>
      </c>
      <c r="D7" s="15">
        <f t="shared" si="0"/>
        <v>55.821232694215688</v>
      </c>
      <c r="F7" s="15">
        <v>36.4</v>
      </c>
      <c r="G7" s="24">
        <v>18</v>
      </c>
    </row>
    <row r="8" spans="1:7" x14ac:dyDescent="0.3">
      <c r="A8" s="19">
        <v>44292</v>
      </c>
      <c r="B8" s="2">
        <v>0.26041666666666669</v>
      </c>
      <c r="C8" s="3">
        <v>36.200000000000003</v>
      </c>
      <c r="D8" s="15">
        <f t="shared" si="0"/>
        <v>41.850274228098172</v>
      </c>
      <c r="F8" s="15">
        <v>36.200000000000003</v>
      </c>
      <c r="G8" s="24">
        <v>54</v>
      </c>
    </row>
    <row r="9" spans="1:7" x14ac:dyDescent="0.3">
      <c r="A9" s="19">
        <v>44293</v>
      </c>
      <c r="B9" s="2">
        <v>0.26041666666666669</v>
      </c>
      <c r="C9" s="3">
        <v>36.5</v>
      </c>
      <c r="D9" s="15">
        <f t="shared" si="0"/>
        <v>55.821232694215688</v>
      </c>
      <c r="F9" s="15">
        <v>36.5</v>
      </c>
      <c r="G9" s="27">
        <v>61</v>
      </c>
    </row>
    <row r="10" spans="1:7" x14ac:dyDescent="0.3">
      <c r="A10" s="19">
        <v>44294</v>
      </c>
      <c r="B10" s="20">
        <v>0.27083333333333331</v>
      </c>
      <c r="C10" s="21">
        <v>36.5</v>
      </c>
      <c r="D10" s="15">
        <f t="shared" si="0"/>
        <v>55.821232694215688</v>
      </c>
      <c r="E10" s="14"/>
      <c r="F10" s="15">
        <v>36.4</v>
      </c>
      <c r="G10" s="24">
        <v>44</v>
      </c>
    </row>
    <row r="11" spans="1:7" x14ac:dyDescent="0.3">
      <c r="A11" s="19">
        <v>44295</v>
      </c>
      <c r="B11" s="20">
        <v>0.25694444444444448</v>
      </c>
      <c r="C11" s="21">
        <v>36.5</v>
      </c>
      <c r="D11" s="15">
        <f t="shared" si="0"/>
        <v>55.821232694215688</v>
      </c>
      <c r="E11" s="14"/>
      <c r="F11" s="15">
        <v>36.4</v>
      </c>
      <c r="G11" s="24">
        <v>27</v>
      </c>
    </row>
    <row r="12" spans="1:7" x14ac:dyDescent="0.3">
      <c r="A12" s="19">
        <v>44296</v>
      </c>
      <c r="B12" s="20">
        <v>0.33333333333333331</v>
      </c>
      <c r="C12" s="21">
        <v>36</v>
      </c>
      <c r="D12" s="15">
        <f t="shared" si="0"/>
        <v>32.536301917352944</v>
      </c>
      <c r="E12" s="14"/>
      <c r="F12" s="15">
        <v>36.299999999999997</v>
      </c>
      <c r="G12" s="28">
        <v>29</v>
      </c>
    </row>
    <row r="13" spans="1:7" x14ac:dyDescent="0.3">
      <c r="A13" s="19">
        <v>44297</v>
      </c>
      <c r="B13" s="20"/>
      <c r="C13" s="21"/>
      <c r="D13" s="15" t="str">
        <f t="shared" si="0"/>
        <v/>
      </c>
      <c r="E13" s="14"/>
      <c r="F13" s="15"/>
      <c r="G13" s="25"/>
    </row>
    <row r="14" spans="1:7" x14ac:dyDescent="0.3">
      <c r="A14" s="19">
        <v>44298</v>
      </c>
      <c r="B14" s="2">
        <v>0.25</v>
      </c>
      <c r="C14" s="3">
        <v>36.799999999999997</v>
      </c>
      <c r="D14" s="15">
        <f t="shared" si="0"/>
        <v>69.792191160333203</v>
      </c>
      <c r="E14" s="14"/>
      <c r="F14" s="15">
        <v>36.5</v>
      </c>
      <c r="G14" s="25">
        <v>5</v>
      </c>
    </row>
    <row r="15" spans="1:7" x14ac:dyDescent="0.3">
      <c r="A15" s="19">
        <v>44299</v>
      </c>
      <c r="B15" s="2">
        <v>0.29166666666666669</v>
      </c>
      <c r="C15" s="3">
        <v>36</v>
      </c>
      <c r="D15" s="15">
        <f t="shared" si="0"/>
        <v>32.536301917352944</v>
      </c>
      <c r="F15" s="15">
        <v>36.1</v>
      </c>
      <c r="G15" s="24"/>
    </row>
    <row r="16" spans="1:7" x14ac:dyDescent="0.3">
      <c r="A16" s="19">
        <v>44300</v>
      </c>
      <c r="B16" s="2">
        <v>0.29166666666666669</v>
      </c>
      <c r="C16" s="3">
        <v>36.5</v>
      </c>
      <c r="D16" s="15">
        <f t="shared" si="0"/>
        <v>55.821232694215688</v>
      </c>
      <c r="F16" s="15">
        <v>36.299999999999997</v>
      </c>
      <c r="G16" s="28">
        <v>12</v>
      </c>
    </row>
    <row r="17" spans="1:7" x14ac:dyDescent="0.3">
      <c r="A17" s="19">
        <v>44301</v>
      </c>
      <c r="B17" s="2">
        <v>0.29166666666666669</v>
      </c>
      <c r="C17" s="3">
        <v>36.5</v>
      </c>
      <c r="D17" s="15">
        <f t="shared" si="0"/>
        <v>55.821232694215688</v>
      </c>
      <c r="F17" s="15">
        <v>36.5</v>
      </c>
      <c r="G17" s="24">
        <v>29</v>
      </c>
    </row>
    <row r="18" spans="1:7" x14ac:dyDescent="0.3">
      <c r="A18" s="19">
        <v>44302</v>
      </c>
      <c r="B18" s="2">
        <v>0.25</v>
      </c>
      <c r="C18" s="3">
        <v>36.200000000000003</v>
      </c>
      <c r="D18" s="15">
        <f t="shared" si="0"/>
        <v>41.850274228098172</v>
      </c>
      <c r="F18" s="15">
        <v>36.299999999999997</v>
      </c>
      <c r="G18" s="24">
        <v>53</v>
      </c>
    </row>
    <row r="19" spans="1:7" x14ac:dyDescent="0.3">
      <c r="A19" s="19">
        <v>44303</v>
      </c>
      <c r="B19" s="2">
        <v>0.16666666666666666</v>
      </c>
      <c r="C19" s="3">
        <v>36.200000000000003</v>
      </c>
      <c r="D19" s="15">
        <f t="shared" si="0"/>
        <v>41.850274228098172</v>
      </c>
      <c r="F19" s="15">
        <v>36.200000000000003</v>
      </c>
      <c r="G19" s="24">
        <v>71</v>
      </c>
    </row>
    <row r="20" spans="1:7" x14ac:dyDescent="0.3">
      <c r="A20" s="19">
        <v>44304</v>
      </c>
      <c r="B20" s="2">
        <v>0.27083333333333331</v>
      </c>
      <c r="C20" s="3">
        <v>36.200000000000003</v>
      </c>
      <c r="D20" s="15">
        <f t="shared" si="0"/>
        <v>41.850274228098172</v>
      </c>
      <c r="F20" s="15"/>
      <c r="G20" s="24">
        <v>75</v>
      </c>
    </row>
    <row r="21" spans="1:7" x14ac:dyDescent="0.3">
      <c r="A21" s="19">
        <v>44305</v>
      </c>
      <c r="B21" s="2">
        <v>0.25</v>
      </c>
      <c r="C21" s="3">
        <v>36.6</v>
      </c>
      <c r="D21" s="15">
        <f t="shared" si="0"/>
        <v>60.478218849588302</v>
      </c>
      <c r="F21" s="15">
        <v>36.299999999999997</v>
      </c>
      <c r="G21" s="24">
        <v>18</v>
      </c>
    </row>
    <row r="22" spans="1:7" x14ac:dyDescent="0.3">
      <c r="A22" s="19">
        <v>44306</v>
      </c>
      <c r="B22" s="2">
        <v>0.25</v>
      </c>
      <c r="C22" s="3">
        <v>36.299999999999997</v>
      </c>
      <c r="D22" s="15">
        <f t="shared" ref="D22:D27" si="1">IF(C22="","",IF($D$2=0,50,(C22-$C$2)/$D$2*10+50))</f>
        <v>46.507260383470452</v>
      </c>
      <c r="F22" s="15">
        <v>36.299999999999997</v>
      </c>
      <c r="G22" s="24">
        <v>49</v>
      </c>
    </row>
    <row r="23" spans="1:7" x14ac:dyDescent="0.3">
      <c r="A23" s="19">
        <v>44307</v>
      </c>
      <c r="B23" s="2">
        <v>0.22916666666666666</v>
      </c>
      <c r="C23" s="3">
        <v>36</v>
      </c>
      <c r="D23" s="15">
        <f t="shared" si="1"/>
        <v>32.536301917352944</v>
      </c>
      <c r="F23" s="15">
        <v>36.299999999999997</v>
      </c>
      <c r="G23" s="27">
        <v>72</v>
      </c>
    </row>
    <row r="24" spans="1:7" x14ac:dyDescent="0.3">
      <c r="A24" s="19">
        <v>44308</v>
      </c>
      <c r="B24" s="2">
        <v>0.22916666666666666</v>
      </c>
      <c r="C24" s="3">
        <v>36.299999999999997</v>
      </c>
      <c r="D24" s="15">
        <f t="shared" si="1"/>
        <v>46.507260383470452</v>
      </c>
      <c r="F24" s="15">
        <v>36.299999999999997</v>
      </c>
      <c r="G24" s="24">
        <v>18</v>
      </c>
    </row>
    <row r="25" spans="1:7" x14ac:dyDescent="0.3">
      <c r="A25" s="19">
        <v>44309</v>
      </c>
      <c r="B25" s="2">
        <v>0.25</v>
      </c>
      <c r="C25" s="3">
        <v>36.5</v>
      </c>
      <c r="D25" s="15">
        <f t="shared" si="1"/>
        <v>55.821232694215688</v>
      </c>
      <c r="F25" s="15">
        <v>36.200000000000003</v>
      </c>
      <c r="G25" s="24">
        <v>27</v>
      </c>
    </row>
    <row r="26" spans="1:7" x14ac:dyDescent="0.3">
      <c r="A26" s="19">
        <v>44310</v>
      </c>
      <c r="B26" s="2">
        <v>0.27083333333333331</v>
      </c>
      <c r="C26" s="3">
        <v>36.4</v>
      </c>
      <c r="D26" s="15">
        <f t="shared" si="1"/>
        <v>51.164246538843074</v>
      </c>
      <c r="F26" s="15">
        <v>36.299999999999997</v>
      </c>
      <c r="G26" s="6">
        <v>51</v>
      </c>
    </row>
    <row r="27" spans="1:7" x14ac:dyDescent="0.3">
      <c r="A27" s="19">
        <v>44311</v>
      </c>
      <c r="B27" s="2">
        <v>0.70833333333333337</v>
      </c>
      <c r="C27" s="3">
        <v>36.200000000000003</v>
      </c>
      <c r="D27" s="15">
        <f t="shared" si="1"/>
        <v>41.850274228098172</v>
      </c>
      <c r="F27" s="15">
        <v>36.200000000000003</v>
      </c>
      <c r="G27" s="6">
        <v>58</v>
      </c>
    </row>
    <row r="28" spans="1:7" x14ac:dyDescent="0.3">
      <c r="A28" s="19">
        <v>44312</v>
      </c>
      <c r="B28" s="2">
        <v>0.27083333333333331</v>
      </c>
      <c r="C28" s="3">
        <v>36.200000000000003</v>
      </c>
      <c r="D28" s="15">
        <f t="shared" si="0"/>
        <v>41.850274228098172</v>
      </c>
      <c r="F28" s="15">
        <v>36.200000000000003</v>
      </c>
      <c r="G28" s="24">
        <v>28</v>
      </c>
    </row>
    <row r="29" spans="1:7" x14ac:dyDescent="0.3">
      <c r="A29" s="19">
        <v>44313</v>
      </c>
      <c r="B29" s="2">
        <v>0.29166666666666669</v>
      </c>
      <c r="C29" s="3">
        <v>36.5</v>
      </c>
      <c r="D29" s="15">
        <f t="shared" si="0"/>
        <v>55.821232694215688</v>
      </c>
      <c r="F29" s="15">
        <v>36.299999999999997</v>
      </c>
      <c r="G29" s="24">
        <v>52</v>
      </c>
    </row>
    <row r="30" spans="1:7" x14ac:dyDescent="0.3">
      <c r="A30" s="19">
        <v>44314</v>
      </c>
      <c r="B30" s="2">
        <v>0.22916666666666666</v>
      </c>
      <c r="C30" s="3">
        <v>36.5</v>
      </c>
      <c r="D30" s="15">
        <f t="shared" si="0"/>
        <v>55.821232694215688</v>
      </c>
      <c r="F30" s="15">
        <v>36.299999999999997</v>
      </c>
      <c r="G30" s="27">
        <v>33</v>
      </c>
    </row>
    <row r="31" spans="1:7" x14ac:dyDescent="0.3">
      <c r="A31" s="19">
        <v>44315</v>
      </c>
      <c r="B31" s="2">
        <v>0.29166666666666669</v>
      </c>
      <c r="C31" s="3">
        <v>36.5</v>
      </c>
      <c r="D31" s="15">
        <f t="shared" si="0"/>
        <v>55.821232694215688</v>
      </c>
      <c r="F31" s="15">
        <v>36.4</v>
      </c>
      <c r="G31" s="23">
        <v>37</v>
      </c>
    </row>
    <row r="32" spans="1:7" x14ac:dyDescent="0.3">
      <c r="A32" s="19">
        <v>44316</v>
      </c>
      <c r="B32" s="2">
        <v>0.27083333333333331</v>
      </c>
      <c r="C32" s="3">
        <v>36.5</v>
      </c>
      <c r="D32" s="15">
        <f t="shared" si="0"/>
        <v>55.821232694215688</v>
      </c>
      <c r="F32" s="15">
        <v>36.5</v>
      </c>
      <c r="G32" s="24">
        <v>78</v>
      </c>
    </row>
    <row r="33" spans="1:7" x14ac:dyDescent="0.3">
      <c r="A33" s="19" t="s">
        <v>4</v>
      </c>
      <c r="B33" s="2"/>
      <c r="C33" s="21"/>
      <c r="D33" s="15" t="s">
        <v>4</v>
      </c>
      <c r="F33" s="15"/>
      <c r="G33" s="27"/>
    </row>
    <row r="34" spans="1:7" x14ac:dyDescent="0.3">
      <c r="D34" s="15" t="str">
        <f t="shared" si="0"/>
        <v/>
      </c>
      <c r="F34" s="14"/>
      <c r="G34" s="27"/>
    </row>
    <row r="35" spans="1:7" x14ac:dyDescent="0.3">
      <c r="D35" s="15" t="str">
        <f t="shared" si="0"/>
        <v/>
      </c>
      <c r="F35" s="14"/>
      <c r="G35" s="27"/>
    </row>
    <row r="36" spans="1:7" x14ac:dyDescent="0.3">
      <c r="F36" s="14"/>
      <c r="G36" s="27"/>
    </row>
  </sheetData>
  <phoneticPr fontId="1"/>
  <conditionalFormatting sqref="C3:C34">
    <cfRule type="expression" dxfId="125" priority="1" stopIfTrue="1">
      <formula>$C3=0</formula>
    </cfRule>
    <cfRule type="expression" dxfId="124" priority="2">
      <formula>$D3&gt;70</formula>
    </cfRule>
    <cfRule type="expression" dxfId="123" priority="3">
      <formula>$D3&gt;60</formula>
    </cfRule>
    <cfRule type="expression" dxfId="122" priority="4">
      <formula>$D3&lt;40</formula>
    </cfRule>
    <cfRule type="expression" dxfId="121" priority="5">
      <formula>$D3&lt;30</formula>
    </cfRule>
  </conditionalFormatting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F5B4B-EE6D-466B-8DF8-E204933409E4}">
  <dimension ref="A1:G36"/>
  <sheetViews>
    <sheetView topLeftCell="A12" workbookViewId="0">
      <selection activeCell="J35" sqref="J35"/>
    </sheetView>
  </sheetViews>
  <sheetFormatPr defaultRowHeight="19.5" x14ac:dyDescent="0.3"/>
  <cols>
    <col min="1" max="1" width="12.5" customWidth="1"/>
    <col min="3" max="3" width="9.4140625" bestFit="1" customWidth="1"/>
    <col min="5" max="5" width="12.75" customWidth="1"/>
    <col min="7" max="7" width="8.6640625" style="6"/>
  </cols>
  <sheetData>
    <row r="1" spans="1:7" x14ac:dyDescent="0.3">
      <c r="C1" s="6" t="s">
        <v>0</v>
      </c>
      <c r="D1" s="6" t="s">
        <v>1</v>
      </c>
    </row>
    <row r="2" spans="1:7" ht="42.75" customHeight="1" x14ac:dyDescent="0.3">
      <c r="C2" s="5">
        <f>AVERAGEIF(C3:C237,"&lt;&gt;0")</f>
        <v>36.407407407407412</v>
      </c>
      <c r="D2" s="7">
        <f>STDEVPA(C3:C30)</f>
        <v>0.16308654825650779</v>
      </c>
      <c r="E2" t="s">
        <v>2</v>
      </c>
    </row>
    <row r="3" spans="1:7" x14ac:dyDescent="0.3">
      <c r="A3" s="19">
        <v>44317</v>
      </c>
      <c r="B3" s="20">
        <v>0.29166666666666669</v>
      </c>
      <c r="C3" s="21">
        <v>36.4</v>
      </c>
      <c r="D3" s="15">
        <f>IF(C3="","",IF($D$2=0,50,(C3-$C$2)/$D$2*10+50))</f>
        <v>49.545798995281778</v>
      </c>
      <c r="E3" s="14"/>
      <c r="F3" s="15">
        <v>36.4</v>
      </c>
      <c r="G3" s="24">
        <v>42</v>
      </c>
    </row>
    <row r="4" spans="1:7" hidden="1" x14ac:dyDescent="0.3">
      <c r="A4" s="19">
        <v>44318</v>
      </c>
      <c r="B4" s="20"/>
      <c r="C4" s="21"/>
      <c r="D4" s="15" t="str">
        <f t="shared" ref="D4:D35" si="0">IF(C4="","",IF($D$2=0,50,(C4-$C$2)/$D$2*10+50))</f>
        <v/>
      </c>
      <c r="E4" s="14"/>
      <c r="F4" s="15"/>
      <c r="G4" s="23"/>
    </row>
    <row r="5" spans="1:7" hidden="1" x14ac:dyDescent="0.3">
      <c r="A5" s="19">
        <v>44319</v>
      </c>
      <c r="B5" s="20"/>
      <c r="C5" s="21"/>
      <c r="D5" s="15" t="str">
        <f t="shared" si="0"/>
        <v/>
      </c>
      <c r="E5" s="14"/>
      <c r="F5" s="15"/>
      <c r="G5" s="24"/>
    </row>
    <row r="6" spans="1:7" x14ac:dyDescent="0.3">
      <c r="A6" s="19">
        <v>44320</v>
      </c>
      <c r="B6" s="2">
        <v>0.27083333333333331</v>
      </c>
      <c r="C6" s="3">
        <v>36.200000000000003</v>
      </c>
      <c r="D6" s="15">
        <f t="shared" si="0"/>
        <v>37.282371867899741</v>
      </c>
      <c r="F6" s="15">
        <v>36.4</v>
      </c>
      <c r="G6" s="29">
        <v>66</v>
      </c>
    </row>
    <row r="7" spans="1:7" x14ac:dyDescent="0.3">
      <c r="A7" s="19">
        <v>44321</v>
      </c>
      <c r="B7" s="2">
        <v>0.25</v>
      </c>
      <c r="C7" s="3">
        <v>36.5</v>
      </c>
      <c r="D7" s="15">
        <f t="shared" si="0"/>
        <v>55.677512558973014</v>
      </c>
      <c r="F7" s="15">
        <v>36.5</v>
      </c>
      <c r="G7" s="24">
        <v>39</v>
      </c>
    </row>
    <row r="8" spans="1:7" x14ac:dyDescent="0.3">
      <c r="A8" s="19">
        <v>44322</v>
      </c>
      <c r="B8" s="2">
        <v>0.25</v>
      </c>
      <c r="C8" s="3">
        <v>36.4</v>
      </c>
      <c r="D8" s="15">
        <f t="shared" si="0"/>
        <v>49.545798995281778</v>
      </c>
      <c r="F8" s="15">
        <v>36.4</v>
      </c>
      <c r="G8" s="24">
        <v>26</v>
      </c>
    </row>
    <row r="9" spans="1:7" x14ac:dyDescent="0.3">
      <c r="A9" s="19">
        <v>44323</v>
      </c>
      <c r="B9" s="2">
        <v>0.20833333333333334</v>
      </c>
      <c r="C9" s="3">
        <v>36.299999999999997</v>
      </c>
      <c r="D9" s="15">
        <f t="shared" si="0"/>
        <v>43.414085431590536</v>
      </c>
      <c r="F9" s="15">
        <v>36.4</v>
      </c>
      <c r="G9" s="27"/>
    </row>
    <row r="10" spans="1:7" hidden="1" x14ac:dyDescent="0.3">
      <c r="A10" s="19">
        <v>44324</v>
      </c>
      <c r="B10" s="20"/>
      <c r="C10" s="21"/>
      <c r="D10" s="15" t="str">
        <f t="shared" si="0"/>
        <v/>
      </c>
      <c r="E10" s="14"/>
      <c r="F10" s="15"/>
      <c r="G10" s="24"/>
    </row>
    <row r="11" spans="1:7" x14ac:dyDescent="0.3">
      <c r="A11" s="19">
        <v>44325</v>
      </c>
      <c r="B11" s="20">
        <v>0.64583333333333337</v>
      </c>
      <c r="C11" s="21">
        <v>36.5</v>
      </c>
      <c r="D11" s="15">
        <f t="shared" si="0"/>
        <v>55.677512558973014</v>
      </c>
      <c r="E11" s="14"/>
      <c r="F11" s="15">
        <v>36.4</v>
      </c>
      <c r="G11" s="24">
        <v>65</v>
      </c>
    </row>
    <row r="12" spans="1:7" x14ac:dyDescent="0.3">
      <c r="A12" s="19">
        <v>44326</v>
      </c>
      <c r="B12" s="20">
        <v>0.22916666666666666</v>
      </c>
      <c r="C12" s="21">
        <v>36.5</v>
      </c>
      <c r="D12" s="15">
        <f t="shared" si="0"/>
        <v>55.677512558973014</v>
      </c>
      <c r="E12" s="14"/>
      <c r="F12" s="15">
        <v>36.4</v>
      </c>
      <c r="G12" s="28">
        <v>51</v>
      </c>
    </row>
    <row r="13" spans="1:7" x14ac:dyDescent="0.3">
      <c r="A13" s="19">
        <v>44327</v>
      </c>
      <c r="B13" s="20">
        <v>0.27083333333333331</v>
      </c>
      <c r="C13" s="21">
        <v>36.700000000000003</v>
      </c>
      <c r="D13" s="15">
        <f t="shared" si="0"/>
        <v>67.940939686355478</v>
      </c>
      <c r="E13" s="14"/>
      <c r="F13" s="15">
        <v>36.6</v>
      </c>
      <c r="G13" s="24">
        <v>52</v>
      </c>
    </row>
    <row r="14" spans="1:7" x14ac:dyDescent="0.3">
      <c r="A14" s="19">
        <v>44328</v>
      </c>
      <c r="B14" s="2">
        <v>0.25</v>
      </c>
      <c r="C14" s="3">
        <v>36.6</v>
      </c>
      <c r="D14" s="15">
        <f t="shared" si="0"/>
        <v>61.809226122664249</v>
      </c>
      <c r="E14" s="14"/>
      <c r="F14" s="15">
        <v>36.5</v>
      </c>
      <c r="G14" s="24">
        <v>53</v>
      </c>
    </row>
    <row r="15" spans="1:7" x14ac:dyDescent="0.3">
      <c r="A15" s="19">
        <v>44329</v>
      </c>
      <c r="B15" s="2">
        <v>0.29166666666666669</v>
      </c>
      <c r="C15" s="3">
        <v>36.200000000000003</v>
      </c>
      <c r="D15" s="15">
        <f t="shared" si="0"/>
        <v>37.282371867899741</v>
      </c>
      <c r="F15" s="15">
        <v>36.299999999999997</v>
      </c>
      <c r="G15" s="24">
        <v>60</v>
      </c>
    </row>
    <row r="16" spans="1:7" x14ac:dyDescent="0.3">
      <c r="A16" s="19">
        <v>44330</v>
      </c>
      <c r="B16" s="2">
        <v>0.26041666666666669</v>
      </c>
      <c r="C16" s="3">
        <v>36.6</v>
      </c>
      <c r="D16" s="15">
        <f t="shared" si="0"/>
        <v>61.809226122664249</v>
      </c>
      <c r="F16" s="15">
        <v>36.4</v>
      </c>
      <c r="G16" s="28">
        <v>73</v>
      </c>
    </row>
    <row r="17" spans="1:7" x14ac:dyDescent="0.3">
      <c r="A17" s="19">
        <v>44331</v>
      </c>
      <c r="B17" s="2">
        <v>0.3125</v>
      </c>
      <c r="C17" s="3">
        <v>36.1</v>
      </c>
      <c r="D17" s="15">
        <f t="shared" si="0"/>
        <v>31.150658304208502</v>
      </c>
      <c r="F17" s="15">
        <v>36.299999999999997</v>
      </c>
      <c r="G17" s="24">
        <v>48</v>
      </c>
    </row>
    <row r="18" spans="1:7" x14ac:dyDescent="0.3">
      <c r="A18" s="19">
        <v>44332</v>
      </c>
      <c r="B18" s="2"/>
      <c r="C18" s="3"/>
      <c r="D18" s="15" t="str">
        <f t="shared" si="0"/>
        <v/>
      </c>
      <c r="F18" s="15"/>
      <c r="G18" s="24"/>
    </row>
    <row r="19" spans="1:7" x14ac:dyDescent="0.3">
      <c r="A19" s="19">
        <v>44333</v>
      </c>
      <c r="B19" s="2">
        <v>0.25</v>
      </c>
      <c r="C19" s="3">
        <v>36.4</v>
      </c>
      <c r="D19" s="15">
        <f t="shared" si="0"/>
        <v>49.545798995281778</v>
      </c>
      <c r="F19" s="15">
        <v>36.5</v>
      </c>
      <c r="G19" s="24">
        <v>46</v>
      </c>
    </row>
    <row r="20" spans="1:7" x14ac:dyDescent="0.3">
      <c r="A20" s="19">
        <v>44334</v>
      </c>
      <c r="B20" s="2">
        <v>0.27083333333333331</v>
      </c>
      <c r="C20" s="3">
        <v>36.5</v>
      </c>
      <c r="D20" s="15">
        <f t="shared" si="0"/>
        <v>55.677512558973014</v>
      </c>
      <c r="F20" s="15">
        <v>36.5</v>
      </c>
      <c r="G20" s="24">
        <v>43</v>
      </c>
    </row>
    <row r="21" spans="1:7" x14ac:dyDescent="0.3">
      <c r="A21" s="19">
        <v>44335</v>
      </c>
      <c r="B21" s="2">
        <v>0.20833333333333334</v>
      </c>
      <c r="C21" s="3">
        <v>36.4</v>
      </c>
      <c r="D21" s="15">
        <f t="shared" si="0"/>
        <v>49.545798995281778</v>
      </c>
      <c r="F21" s="15">
        <v>36.4</v>
      </c>
      <c r="G21" s="24">
        <v>30</v>
      </c>
    </row>
    <row r="22" spans="1:7" x14ac:dyDescent="0.3">
      <c r="A22" s="19">
        <v>44336</v>
      </c>
      <c r="B22" s="2">
        <v>0.25</v>
      </c>
      <c r="C22" s="3">
        <v>36.5</v>
      </c>
      <c r="D22" s="15">
        <f t="shared" si="0"/>
        <v>55.677512558973014</v>
      </c>
      <c r="F22" s="15">
        <v>36.4</v>
      </c>
      <c r="G22" s="24">
        <v>25</v>
      </c>
    </row>
    <row r="23" spans="1:7" x14ac:dyDescent="0.3">
      <c r="A23" s="19">
        <v>44337</v>
      </c>
      <c r="B23" s="2">
        <v>0.26041666666666669</v>
      </c>
      <c r="C23" s="3">
        <v>36.5</v>
      </c>
      <c r="D23" s="15">
        <f t="shared" si="0"/>
        <v>55.677512558973014</v>
      </c>
      <c r="F23" s="15">
        <v>36.4</v>
      </c>
      <c r="G23" s="27">
        <v>62</v>
      </c>
    </row>
    <row r="24" spans="1:7" x14ac:dyDescent="0.3">
      <c r="A24" s="19">
        <v>44338</v>
      </c>
      <c r="B24" s="2">
        <v>0.25</v>
      </c>
      <c r="C24" s="3">
        <v>36.4</v>
      </c>
      <c r="D24" s="15">
        <f t="shared" si="0"/>
        <v>49.545798995281778</v>
      </c>
      <c r="F24" s="15">
        <v>36.5</v>
      </c>
      <c r="G24" s="24">
        <v>60</v>
      </c>
    </row>
    <row r="25" spans="1:7" x14ac:dyDescent="0.3">
      <c r="A25" s="19">
        <v>44339</v>
      </c>
      <c r="B25" s="2">
        <v>0.66666666666666663</v>
      </c>
      <c r="C25" s="3">
        <v>36.1</v>
      </c>
      <c r="D25" s="15">
        <f t="shared" si="0"/>
        <v>31.150658304208502</v>
      </c>
      <c r="F25" s="15">
        <v>36.299999999999997</v>
      </c>
      <c r="G25" s="24"/>
    </row>
    <row r="26" spans="1:7" x14ac:dyDescent="0.3">
      <c r="A26" s="19">
        <v>44340</v>
      </c>
      <c r="B26" s="2">
        <v>0.25</v>
      </c>
      <c r="C26" s="3">
        <v>36.4</v>
      </c>
      <c r="D26" s="15">
        <f t="shared" si="0"/>
        <v>49.545798995281778</v>
      </c>
      <c r="F26" s="15">
        <v>36.299999999999997</v>
      </c>
      <c r="G26" s="26">
        <v>8</v>
      </c>
    </row>
    <row r="27" spans="1:7" x14ac:dyDescent="0.3">
      <c r="A27" s="19">
        <v>44341</v>
      </c>
      <c r="B27" s="2">
        <v>0.25</v>
      </c>
      <c r="C27" s="3">
        <v>36.4</v>
      </c>
      <c r="D27" s="15">
        <f t="shared" si="0"/>
        <v>49.545798995281778</v>
      </c>
      <c r="F27" s="15">
        <v>36.299999999999997</v>
      </c>
      <c r="G27" s="6">
        <v>38</v>
      </c>
    </row>
    <row r="28" spans="1:7" x14ac:dyDescent="0.3">
      <c r="A28" s="19">
        <v>44342</v>
      </c>
      <c r="B28" s="2">
        <v>0.22916666666666666</v>
      </c>
      <c r="C28" s="3">
        <v>36.700000000000003</v>
      </c>
      <c r="D28" s="15">
        <f t="shared" si="0"/>
        <v>67.940939686355478</v>
      </c>
      <c r="F28" s="15">
        <v>36.5</v>
      </c>
      <c r="G28" s="24">
        <v>48</v>
      </c>
    </row>
    <row r="29" spans="1:7" x14ac:dyDescent="0.3">
      <c r="A29" s="19">
        <v>44343</v>
      </c>
      <c r="B29" s="2">
        <v>0.21875</v>
      </c>
      <c r="C29" s="3">
        <v>36.299999999999997</v>
      </c>
      <c r="D29" s="15">
        <f t="shared" si="0"/>
        <v>43.414085431590536</v>
      </c>
      <c r="F29" s="15">
        <v>36.4</v>
      </c>
      <c r="G29" s="24">
        <v>65</v>
      </c>
    </row>
    <row r="30" spans="1:7" x14ac:dyDescent="0.3">
      <c r="A30" s="19">
        <v>44344</v>
      </c>
      <c r="B30" s="2">
        <v>0.22916666666666666</v>
      </c>
      <c r="C30" s="3">
        <v>36.200000000000003</v>
      </c>
      <c r="D30" s="15">
        <f t="shared" si="0"/>
        <v>37.282371867899741</v>
      </c>
      <c r="F30" s="15">
        <v>36.4</v>
      </c>
      <c r="G30" s="27">
        <v>40</v>
      </c>
    </row>
    <row r="31" spans="1:7" x14ac:dyDescent="0.3">
      <c r="A31" s="19">
        <v>44345</v>
      </c>
      <c r="B31" s="2">
        <v>0.19791666666666666</v>
      </c>
      <c r="C31" s="3">
        <v>36.299999999999997</v>
      </c>
      <c r="D31" s="15">
        <f t="shared" si="0"/>
        <v>43.414085431590536</v>
      </c>
      <c r="F31" s="15">
        <v>36.4</v>
      </c>
      <c r="G31" s="23">
        <v>40</v>
      </c>
    </row>
    <row r="32" spans="1:7" x14ac:dyDescent="0.3">
      <c r="A32" s="19">
        <v>44346</v>
      </c>
      <c r="B32" s="2"/>
      <c r="C32" s="3"/>
      <c r="D32" s="15" t="str">
        <f t="shared" si="0"/>
        <v/>
      </c>
      <c r="F32" s="15"/>
      <c r="G32" s="24"/>
    </row>
    <row r="33" spans="1:7" x14ac:dyDescent="0.3">
      <c r="A33" s="30">
        <v>44347</v>
      </c>
      <c r="B33" s="31">
        <v>0.20833333333333334</v>
      </c>
      <c r="C33" s="21">
        <v>36.700000000000003</v>
      </c>
      <c r="D33" s="15">
        <f t="shared" si="0"/>
        <v>67.940939686355478</v>
      </c>
      <c r="F33" s="15">
        <v>36.700000000000003</v>
      </c>
      <c r="G33" s="25">
        <v>5</v>
      </c>
    </row>
    <row r="34" spans="1:7" x14ac:dyDescent="0.3">
      <c r="A34" s="30">
        <v>44347</v>
      </c>
      <c r="B34" s="31">
        <v>0.25</v>
      </c>
      <c r="C34" s="21">
        <v>36.200000000000003</v>
      </c>
      <c r="D34" s="15">
        <f t="shared" si="0"/>
        <v>37.282371867899741</v>
      </c>
      <c r="F34" s="15">
        <v>36.4</v>
      </c>
      <c r="G34" s="27"/>
    </row>
    <row r="35" spans="1:7" x14ac:dyDescent="0.3">
      <c r="D35" s="15" t="str">
        <f t="shared" si="0"/>
        <v/>
      </c>
      <c r="F35" s="14"/>
      <c r="G35" s="27"/>
    </row>
    <row r="36" spans="1:7" x14ac:dyDescent="0.3">
      <c r="F36" s="14"/>
      <c r="G36" s="27"/>
    </row>
  </sheetData>
  <phoneticPr fontId="1"/>
  <conditionalFormatting sqref="C3:C34">
    <cfRule type="expression" dxfId="120" priority="1" stopIfTrue="1">
      <formula>$C3=0</formula>
    </cfRule>
    <cfRule type="expression" dxfId="119" priority="2">
      <formula>$D3&gt;70</formula>
    </cfRule>
    <cfRule type="expression" dxfId="118" priority="3">
      <formula>$D3&gt;60</formula>
    </cfRule>
    <cfRule type="expression" dxfId="117" priority="4">
      <formula>$D3&lt;40</formula>
    </cfRule>
    <cfRule type="expression" dxfId="116" priority="5">
      <formula>$D3&lt;30</formula>
    </cfRule>
  </conditionalFormatting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6312A-305B-44CE-9BB6-CC12BF8D96B6}">
  <dimension ref="A1:J34"/>
  <sheetViews>
    <sheetView workbookViewId="0">
      <selection activeCell="J25" sqref="J25"/>
    </sheetView>
  </sheetViews>
  <sheetFormatPr defaultRowHeight="19.5" x14ac:dyDescent="0.3"/>
  <cols>
    <col min="1" max="1" width="12.5" customWidth="1"/>
    <col min="3" max="3" width="9.4140625" bestFit="1" customWidth="1"/>
    <col min="5" max="5" width="12.75" customWidth="1"/>
    <col min="7" max="7" width="8.6640625" style="6"/>
    <col min="9" max="9" width="10.75" customWidth="1"/>
  </cols>
  <sheetData>
    <row r="1" spans="1:9" x14ac:dyDescent="0.3">
      <c r="C1" s="6" t="s">
        <v>0</v>
      </c>
      <c r="D1" s="6" t="s">
        <v>1</v>
      </c>
    </row>
    <row r="2" spans="1:9" ht="42.75" customHeight="1" x14ac:dyDescent="0.3">
      <c r="C2" s="5">
        <f>AVERAGEIF(C3:C235,"&lt;&gt;0")</f>
        <v>36.417857142857144</v>
      </c>
      <c r="D2" s="7">
        <f>STDEVPA(C3:C30)</f>
        <v>0.16213260698736931</v>
      </c>
      <c r="E2" t="s">
        <v>2</v>
      </c>
      <c r="I2" t="s">
        <v>8</v>
      </c>
    </row>
    <row r="3" spans="1:9" x14ac:dyDescent="0.3">
      <c r="A3" s="19">
        <v>44348</v>
      </c>
      <c r="B3" s="20">
        <v>0.27083333333333331</v>
      </c>
      <c r="C3" s="21">
        <v>36.5</v>
      </c>
      <c r="D3" s="15">
        <f>IF(C3="","",IF($D$2=0,50,(C3-$C$2)/$D$2*10+50))</f>
        <v>55.066399576813978</v>
      </c>
      <c r="E3" s="14"/>
      <c r="F3" s="15">
        <v>36.6</v>
      </c>
      <c r="G3" s="24">
        <v>33</v>
      </c>
      <c r="I3" s="32"/>
    </row>
    <row r="4" spans="1:9" x14ac:dyDescent="0.3">
      <c r="A4" s="19">
        <v>44349</v>
      </c>
      <c r="B4" s="20">
        <v>0.25</v>
      </c>
      <c r="C4" s="21">
        <v>36</v>
      </c>
      <c r="D4" s="15">
        <f t="shared" ref="D4:D33" si="0">IF(C4="","",IF($D$2=0,50,(C4-$C$2)/$D$2*10+50))</f>
        <v>24.227445630989145</v>
      </c>
      <c r="E4" s="14"/>
      <c r="F4" s="15">
        <v>36.299999999999997</v>
      </c>
      <c r="G4" s="23"/>
      <c r="I4" s="32"/>
    </row>
    <row r="5" spans="1:9" x14ac:dyDescent="0.3">
      <c r="A5" s="19">
        <v>44350</v>
      </c>
      <c r="B5" s="20">
        <v>0.23611111111111113</v>
      </c>
      <c r="C5" s="21">
        <v>36.299999999999997</v>
      </c>
      <c r="D5" s="15">
        <f t="shared" si="0"/>
        <v>42.730817998483872</v>
      </c>
      <c r="E5" s="14"/>
      <c r="F5" s="15">
        <v>36.5</v>
      </c>
      <c r="G5" s="24">
        <v>28</v>
      </c>
      <c r="I5" s="32"/>
    </row>
    <row r="6" spans="1:9" x14ac:dyDescent="0.3">
      <c r="A6" s="19">
        <v>44351</v>
      </c>
      <c r="B6" s="2">
        <v>0.22916666666666666</v>
      </c>
      <c r="C6" s="3">
        <v>36.299999999999997</v>
      </c>
      <c r="D6" s="15">
        <f t="shared" si="0"/>
        <v>42.730817998483872</v>
      </c>
      <c r="F6" s="15">
        <v>36.5</v>
      </c>
      <c r="G6" s="29">
        <v>29</v>
      </c>
      <c r="I6" s="32"/>
    </row>
    <row r="7" spans="1:9" x14ac:dyDescent="0.3">
      <c r="A7" s="19">
        <v>44352</v>
      </c>
      <c r="B7" s="2">
        <v>0.20833333333333334</v>
      </c>
      <c r="C7" s="3">
        <v>36.299999999999997</v>
      </c>
      <c r="D7" s="15">
        <f t="shared" si="0"/>
        <v>42.730817998483872</v>
      </c>
      <c r="F7" s="15">
        <v>36.5</v>
      </c>
      <c r="G7" s="24">
        <v>39</v>
      </c>
      <c r="I7" s="32"/>
    </row>
    <row r="8" spans="1:9" x14ac:dyDescent="0.3">
      <c r="A8" s="19">
        <v>44353</v>
      </c>
      <c r="B8" s="2">
        <v>0.77083333333333337</v>
      </c>
      <c r="C8" s="3">
        <v>36.4</v>
      </c>
      <c r="D8" s="15">
        <f t="shared" si="0"/>
        <v>48.898608787648925</v>
      </c>
      <c r="F8" s="15">
        <v>36.4</v>
      </c>
      <c r="G8" s="24"/>
      <c r="I8" s="32"/>
    </row>
    <row r="9" spans="1:9" x14ac:dyDescent="0.3">
      <c r="A9" s="19">
        <v>44354</v>
      </c>
      <c r="B9" s="2">
        <v>0.22916666666666666</v>
      </c>
      <c r="C9" s="3">
        <v>36.4</v>
      </c>
      <c r="D9" s="15">
        <f t="shared" si="0"/>
        <v>48.898608787648925</v>
      </c>
      <c r="F9" s="15">
        <v>36.5</v>
      </c>
      <c r="G9" s="25">
        <v>5</v>
      </c>
      <c r="I9" s="32"/>
    </row>
    <row r="10" spans="1:9" hidden="1" x14ac:dyDescent="0.3">
      <c r="A10" s="19">
        <v>44355</v>
      </c>
      <c r="B10" s="20"/>
      <c r="C10" s="21"/>
      <c r="D10" s="15" t="str">
        <f t="shared" si="0"/>
        <v/>
      </c>
      <c r="E10" s="14"/>
      <c r="F10" s="15"/>
      <c r="G10" s="24"/>
      <c r="I10" s="32"/>
    </row>
    <row r="11" spans="1:9" x14ac:dyDescent="0.3">
      <c r="A11" s="19">
        <v>44356</v>
      </c>
      <c r="B11" s="20">
        <v>0.22916666666666666</v>
      </c>
      <c r="C11" s="21">
        <v>36.5</v>
      </c>
      <c r="D11" s="15">
        <f t="shared" si="0"/>
        <v>55.066399576813978</v>
      </c>
      <c r="E11" s="14"/>
      <c r="F11" s="15">
        <v>36.5</v>
      </c>
      <c r="G11" s="24">
        <v>31</v>
      </c>
      <c r="I11" s="32"/>
    </row>
    <row r="12" spans="1:9" x14ac:dyDescent="0.3">
      <c r="A12" s="19">
        <v>44357</v>
      </c>
      <c r="B12" s="20">
        <v>0.25</v>
      </c>
      <c r="C12" s="21">
        <v>36.5</v>
      </c>
      <c r="D12" s="15">
        <f t="shared" si="0"/>
        <v>55.066399576813978</v>
      </c>
      <c r="E12" s="14"/>
      <c r="F12" s="15">
        <v>36.4</v>
      </c>
      <c r="G12" s="28">
        <v>52</v>
      </c>
      <c r="I12" s="32"/>
    </row>
    <row r="13" spans="1:9" x14ac:dyDescent="0.3">
      <c r="A13" s="19">
        <v>44358</v>
      </c>
      <c r="B13" s="20">
        <v>0.25</v>
      </c>
      <c r="C13" s="21">
        <v>36.5</v>
      </c>
      <c r="D13" s="15">
        <f t="shared" si="0"/>
        <v>55.066399576813978</v>
      </c>
      <c r="E13" s="14"/>
      <c r="F13" s="15">
        <v>36.6</v>
      </c>
      <c r="G13" s="24">
        <v>14</v>
      </c>
      <c r="I13" s="32"/>
    </row>
    <row r="14" spans="1:9" x14ac:dyDescent="0.3">
      <c r="A14" s="19">
        <v>44359</v>
      </c>
      <c r="B14" s="2">
        <v>0.25</v>
      </c>
      <c r="C14" s="3">
        <v>36.799999999999997</v>
      </c>
      <c r="D14" s="15">
        <f t="shared" si="0"/>
        <v>73.569771944308712</v>
      </c>
      <c r="E14" s="14"/>
      <c r="F14" s="15">
        <v>36.299999999999997</v>
      </c>
      <c r="G14" s="24">
        <v>25</v>
      </c>
      <c r="I14" s="32"/>
    </row>
    <row r="15" spans="1:9" x14ac:dyDescent="0.3">
      <c r="A15" s="19">
        <v>44360</v>
      </c>
      <c r="B15" s="2">
        <v>0.25</v>
      </c>
      <c r="C15" s="3">
        <v>36.5</v>
      </c>
      <c r="D15" s="15">
        <f t="shared" si="0"/>
        <v>55.066399576813978</v>
      </c>
      <c r="F15" s="15">
        <v>36.5</v>
      </c>
      <c r="G15" s="24">
        <v>20</v>
      </c>
      <c r="I15" s="32"/>
    </row>
    <row r="16" spans="1:9" x14ac:dyDescent="0.3">
      <c r="A16" s="19">
        <v>44361</v>
      </c>
      <c r="B16" s="2">
        <v>0.75</v>
      </c>
      <c r="C16" s="3">
        <v>36.200000000000003</v>
      </c>
      <c r="D16" s="15">
        <f t="shared" si="0"/>
        <v>36.563027209319259</v>
      </c>
      <c r="F16" s="15">
        <v>36.4</v>
      </c>
      <c r="G16" s="28">
        <v>57</v>
      </c>
      <c r="I16" s="32"/>
    </row>
    <row r="17" spans="1:10" x14ac:dyDescent="0.3">
      <c r="A17" s="19">
        <v>44362</v>
      </c>
      <c r="B17" s="2">
        <v>0.25</v>
      </c>
      <c r="C17" s="3">
        <v>36.6</v>
      </c>
      <c r="D17" s="15">
        <f t="shared" si="0"/>
        <v>61.234190365979032</v>
      </c>
      <c r="F17" s="15">
        <v>36.5</v>
      </c>
      <c r="G17" s="25">
        <v>5</v>
      </c>
      <c r="I17" s="32"/>
    </row>
    <row r="18" spans="1:10" x14ac:dyDescent="0.3">
      <c r="A18" s="19">
        <v>44363</v>
      </c>
      <c r="B18" s="2">
        <v>0.3125</v>
      </c>
      <c r="C18" s="3">
        <v>36.5</v>
      </c>
      <c r="D18" s="15">
        <f t="shared" si="0"/>
        <v>55.066399576813978</v>
      </c>
      <c r="F18" s="15">
        <v>36.4</v>
      </c>
      <c r="G18" s="24">
        <v>50</v>
      </c>
      <c r="I18" s="32"/>
    </row>
    <row r="19" spans="1:10" x14ac:dyDescent="0.3">
      <c r="A19" s="19">
        <v>44364</v>
      </c>
      <c r="B19" s="2">
        <v>0.29166666666666669</v>
      </c>
      <c r="C19" s="3">
        <v>36.4</v>
      </c>
      <c r="D19" s="15">
        <f t="shared" si="0"/>
        <v>48.898608787648925</v>
      </c>
      <c r="F19" s="15">
        <v>36.5</v>
      </c>
      <c r="G19" s="24">
        <v>56</v>
      </c>
      <c r="I19" s="32"/>
    </row>
    <row r="20" spans="1:10" x14ac:dyDescent="0.3">
      <c r="A20" s="19">
        <v>44365</v>
      </c>
      <c r="B20" s="2">
        <v>0.27083333333333331</v>
      </c>
      <c r="C20" s="3">
        <v>36.700000000000003</v>
      </c>
      <c r="D20" s="15">
        <f t="shared" si="0"/>
        <v>67.401981155144085</v>
      </c>
      <c r="F20" s="15">
        <v>36.6</v>
      </c>
      <c r="G20" s="25">
        <v>8</v>
      </c>
      <c r="I20" s="32"/>
    </row>
    <row r="21" spans="1:10" x14ac:dyDescent="0.3">
      <c r="A21" s="19">
        <v>44366</v>
      </c>
      <c r="B21" s="2">
        <v>0.25</v>
      </c>
      <c r="C21" s="3">
        <v>36.4</v>
      </c>
      <c r="D21" s="15">
        <f t="shared" si="0"/>
        <v>48.898608787648925</v>
      </c>
      <c r="F21" s="15">
        <v>36.4</v>
      </c>
      <c r="G21" s="24">
        <v>70</v>
      </c>
      <c r="I21" s="32"/>
    </row>
    <row r="22" spans="1:10" x14ac:dyDescent="0.3">
      <c r="A22" s="19">
        <v>44367</v>
      </c>
      <c r="B22" s="2">
        <v>0.16666666666666666</v>
      </c>
      <c r="C22" s="3">
        <v>36.4</v>
      </c>
      <c r="D22" s="15">
        <f t="shared" si="0"/>
        <v>48.898608787648925</v>
      </c>
      <c r="F22" s="15">
        <v>36.4</v>
      </c>
      <c r="G22" s="24">
        <v>67</v>
      </c>
      <c r="I22" s="32"/>
    </row>
    <row r="23" spans="1:10" x14ac:dyDescent="0.3">
      <c r="A23" s="19">
        <v>44368</v>
      </c>
      <c r="B23" s="2">
        <v>0.22916666666666666</v>
      </c>
      <c r="C23" s="3">
        <v>36.5</v>
      </c>
      <c r="D23" s="15">
        <f t="shared" si="0"/>
        <v>55.066399576813978</v>
      </c>
      <c r="F23" s="15">
        <v>36.4</v>
      </c>
      <c r="G23" s="27">
        <v>43</v>
      </c>
      <c r="I23" s="32"/>
    </row>
    <row r="24" spans="1:10" x14ac:dyDescent="0.3">
      <c r="A24" s="19">
        <v>44369</v>
      </c>
      <c r="B24" s="2">
        <v>0.22916666666666666</v>
      </c>
      <c r="C24" s="3">
        <v>36.6</v>
      </c>
      <c r="D24" s="15">
        <f t="shared" si="0"/>
        <v>61.234190365979032</v>
      </c>
      <c r="F24" s="15">
        <v>36.5</v>
      </c>
      <c r="G24" s="24">
        <v>65</v>
      </c>
      <c r="I24" s="32"/>
    </row>
    <row r="25" spans="1:10" x14ac:dyDescent="0.3">
      <c r="A25" s="33">
        <v>44370</v>
      </c>
      <c r="B25" s="34">
        <v>0.22916666666666666</v>
      </c>
      <c r="C25" s="35">
        <v>36.6</v>
      </c>
      <c r="D25" s="36">
        <f t="shared" si="0"/>
        <v>61.234190365979032</v>
      </c>
      <c r="E25" s="37"/>
      <c r="F25" s="36">
        <v>36.700000000000003</v>
      </c>
      <c r="G25" s="38">
        <v>37</v>
      </c>
      <c r="H25" s="37"/>
      <c r="I25" s="39">
        <v>36.9</v>
      </c>
      <c r="J25" t="s">
        <v>7</v>
      </c>
    </row>
    <row r="26" spans="1:10" x14ac:dyDescent="0.3">
      <c r="A26" s="19">
        <v>44371</v>
      </c>
      <c r="B26" s="20">
        <v>0.25</v>
      </c>
      <c r="C26" s="21">
        <v>36.5</v>
      </c>
      <c r="D26" s="15">
        <f t="shared" si="0"/>
        <v>55.066399576813978</v>
      </c>
      <c r="E26" s="14"/>
      <c r="F26" s="15">
        <v>36.6</v>
      </c>
      <c r="G26" s="24">
        <v>61</v>
      </c>
      <c r="H26" s="14"/>
      <c r="I26" s="17">
        <v>36.9</v>
      </c>
    </row>
    <row r="27" spans="1:10" x14ac:dyDescent="0.3">
      <c r="A27" s="19">
        <v>44372</v>
      </c>
      <c r="B27" s="2">
        <v>0.20833333333333334</v>
      </c>
      <c r="C27" s="3">
        <v>36.5</v>
      </c>
      <c r="D27" s="15">
        <f t="shared" si="0"/>
        <v>55.066399576813978</v>
      </c>
      <c r="F27" s="15">
        <v>36.5</v>
      </c>
      <c r="G27" s="6">
        <v>52</v>
      </c>
      <c r="I27">
        <v>36.6</v>
      </c>
    </row>
    <row r="28" spans="1:10" x14ac:dyDescent="0.3">
      <c r="A28" s="19">
        <v>44373</v>
      </c>
      <c r="B28" s="2">
        <v>0.20833333333333334</v>
      </c>
      <c r="C28" s="3">
        <v>36.200000000000003</v>
      </c>
      <c r="D28" s="15">
        <f t="shared" si="0"/>
        <v>36.563027209319259</v>
      </c>
      <c r="F28" s="15">
        <v>36.4</v>
      </c>
      <c r="G28" s="24">
        <v>68</v>
      </c>
      <c r="I28">
        <v>36.4</v>
      </c>
    </row>
    <row r="29" spans="1:10" x14ac:dyDescent="0.3">
      <c r="A29" s="19">
        <v>44374</v>
      </c>
      <c r="B29" s="2" t="s">
        <v>4</v>
      </c>
      <c r="C29" s="3"/>
      <c r="D29" s="15" t="str">
        <f t="shared" si="0"/>
        <v/>
      </c>
      <c r="F29" s="15"/>
      <c r="G29" s="24"/>
    </row>
    <row r="30" spans="1:10" x14ac:dyDescent="0.3">
      <c r="A30" s="19">
        <v>44375</v>
      </c>
      <c r="B30" s="2">
        <v>0.25</v>
      </c>
      <c r="C30" s="3">
        <v>36.4</v>
      </c>
      <c r="D30" s="15">
        <f t="shared" si="0"/>
        <v>48.898608787648925</v>
      </c>
      <c r="F30" s="15">
        <v>36.5</v>
      </c>
      <c r="G30" s="27">
        <v>6</v>
      </c>
      <c r="I30">
        <v>36.5</v>
      </c>
    </row>
    <row r="31" spans="1:10" x14ac:dyDescent="0.3">
      <c r="A31" s="19">
        <v>44376</v>
      </c>
      <c r="B31" s="2">
        <v>0.22916666666666666</v>
      </c>
      <c r="C31" s="3">
        <v>36.1</v>
      </c>
      <c r="D31" s="15">
        <f t="shared" si="0"/>
        <v>30.395236420154198</v>
      </c>
      <c r="F31" s="15">
        <v>36.299999999999997</v>
      </c>
      <c r="G31" s="23">
        <v>29</v>
      </c>
      <c r="I31">
        <v>36.4</v>
      </c>
    </row>
    <row r="32" spans="1:10" x14ac:dyDescent="0.3">
      <c r="A32" s="19">
        <v>44377</v>
      </c>
      <c r="B32" s="2">
        <v>0.27083333333333331</v>
      </c>
      <c r="C32" s="3">
        <v>36.1</v>
      </c>
      <c r="D32" s="15">
        <f t="shared" si="0"/>
        <v>30.395236420154198</v>
      </c>
      <c r="F32" s="15">
        <v>36.4</v>
      </c>
      <c r="G32" s="24">
        <v>15</v>
      </c>
      <c r="I32">
        <v>36.5</v>
      </c>
    </row>
    <row r="33" spans="4:7" x14ac:dyDescent="0.3">
      <c r="D33" s="15" t="str">
        <f t="shared" si="0"/>
        <v/>
      </c>
      <c r="F33" s="14"/>
      <c r="G33" s="27"/>
    </row>
    <row r="34" spans="4:7" x14ac:dyDescent="0.3">
      <c r="F34" s="14"/>
      <c r="G34" s="27"/>
    </row>
  </sheetData>
  <phoneticPr fontId="1"/>
  <conditionalFormatting sqref="C3:C32">
    <cfRule type="expression" dxfId="115" priority="1" stopIfTrue="1">
      <formula>$C3=0</formula>
    </cfRule>
    <cfRule type="expression" dxfId="114" priority="2">
      <formula>$D3&gt;70</formula>
    </cfRule>
    <cfRule type="expression" dxfId="113" priority="3">
      <formula>$D3&gt;60</formula>
    </cfRule>
    <cfRule type="expression" dxfId="112" priority="4">
      <formula>$D3&lt;40</formula>
    </cfRule>
    <cfRule type="expression" dxfId="111" priority="5">
      <formula>$D3&lt;30</formula>
    </cfRule>
  </conditionalFormatting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E4014-7FD3-447D-89EB-02905677EA87}">
  <dimension ref="A1:L34"/>
  <sheetViews>
    <sheetView topLeftCell="B1" workbookViewId="0">
      <selection activeCell="G34" sqref="G34"/>
    </sheetView>
  </sheetViews>
  <sheetFormatPr defaultRowHeight="19.5" x14ac:dyDescent="0.3"/>
  <cols>
    <col min="1" max="1" width="12.5" customWidth="1"/>
    <col min="3" max="3" width="9.4140625" bestFit="1" customWidth="1"/>
    <col min="5" max="5" width="12.75" customWidth="1"/>
    <col min="7" max="7" width="8.6640625" style="6"/>
    <col min="9" max="9" width="10.75" customWidth="1"/>
    <col min="10" max="10" width="6.5" customWidth="1"/>
  </cols>
  <sheetData>
    <row r="1" spans="1:10" x14ac:dyDescent="0.3">
      <c r="C1" s="6" t="s">
        <v>0</v>
      </c>
      <c r="D1" s="6" t="s">
        <v>1</v>
      </c>
    </row>
    <row r="2" spans="1:10" ht="42.75" customHeight="1" x14ac:dyDescent="0.3">
      <c r="C2" s="5">
        <f>AVERAGEIF(C3:C235,"&lt;&gt;0")</f>
        <v>36.410714285714285</v>
      </c>
      <c r="D2" s="7">
        <f>STDEVPA(C3:C30)</f>
        <v>0.21592591322025181</v>
      </c>
      <c r="E2" t="s">
        <v>2</v>
      </c>
      <c r="I2" t="s">
        <v>8</v>
      </c>
    </row>
    <row r="3" spans="1:10" x14ac:dyDescent="0.3">
      <c r="A3" s="19">
        <v>44378</v>
      </c>
      <c r="B3" s="20">
        <v>0.22916666666666666</v>
      </c>
      <c r="C3" s="21">
        <v>36.200000000000003</v>
      </c>
      <c r="D3" s="15">
        <f>IF(C3="","",IF($D$2=0,50,(C3-$C$2)/$D$2*10+50))</f>
        <v>40.241361836948855</v>
      </c>
      <c r="E3" s="14"/>
      <c r="F3" s="15">
        <v>36.5</v>
      </c>
      <c r="G3" s="24">
        <v>28</v>
      </c>
      <c r="I3" s="42">
        <v>36.5</v>
      </c>
      <c r="J3" s="40">
        <f>I3-C3</f>
        <v>0.29999999999999716</v>
      </c>
    </row>
    <row r="4" spans="1:10" x14ac:dyDescent="0.3">
      <c r="A4" s="19">
        <v>44379</v>
      </c>
      <c r="B4" s="20">
        <v>0.27083333333333331</v>
      </c>
      <c r="C4" s="21">
        <v>36.4</v>
      </c>
      <c r="D4" s="15">
        <f t="shared" ref="D4:D33" si="0">IF(C4="","",IF($D$2=0,50,(C4-$C$2)/$D$2*10+50))</f>
        <v>49.503798059505847</v>
      </c>
      <c r="E4" s="14"/>
      <c r="F4" s="15">
        <v>36.5</v>
      </c>
      <c r="G4" s="23">
        <v>44</v>
      </c>
      <c r="I4" s="42">
        <v>36.700000000000003</v>
      </c>
      <c r="J4" s="40">
        <f t="shared" ref="J4:J24" si="1">I4-C4</f>
        <v>0.30000000000000426</v>
      </c>
    </row>
    <row r="5" spans="1:10" x14ac:dyDescent="0.3">
      <c r="A5" s="19">
        <v>44380</v>
      </c>
      <c r="B5" s="20">
        <v>0.29166666666666669</v>
      </c>
      <c r="C5" s="21">
        <v>36.700000000000003</v>
      </c>
      <c r="D5" s="15">
        <f t="shared" si="0"/>
        <v>63.397452393341823</v>
      </c>
      <c r="E5" s="14"/>
      <c r="F5" s="15">
        <v>36.5</v>
      </c>
      <c r="G5" s="24">
        <v>33</v>
      </c>
      <c r="I5" s="42">
        <v>36.799999999999997</v>
      </c>
      <c r="J5" s="40">
        <f t="shared" si="1"/>
        <v>9.9999999999994316E-2</v>
      </c>
    </row>
    <row r="6" spans="1:10" x14ac:dyDescent="0.3">
      <c r="A6" s="19">
        <v>44381</v>
      </c>
      <c r="B6" s="2">
        <v>0.79166666666666663</v>
      </c>
      <c r="C6" s="3">
        <v>36.5</v>
      </c>
      <c r="D6" s="15">
        <f t="shared" si="0"/>
        <v>54.135016170784503</v>
      </c>
      <c r="F6" s="15">
        <v>36.5</v>
      </c>
      <c r="G6" s="29">
        <v>71</v>
      </c>
      <c r="I6" s="42">
        <v>36.5</v>
      </c>
      <c r="J6" s="40">
        <f t="shared" si="1"/>
        <v>0</v>
      </c>
    </row>
    <row r="7" spans="1:10" x14ac:dyDescent="0.3">
      <c r="A7" s="19">
        <v>44382</v>
      </c>
      <c r="B7" s="2">
        <v>0.25</v>
      </c>
      <c r="C7" s="3">
        <v>36.299999999999997</v>
      </c>
      <c r="D7" s="15">
        <f t="shared" si="0"/>
        <v>44.872579948227184</v>
      </c>
      <c r="F7" s="15">
        <v>36.5</v>
      </c>
      <c r="G7" s="25">
        <v>5</v>
      </c>
      <c r="I7" s="42">
        <v>36.299999999999997</v>
      </c>
      <c r="J7" s="40">
        <f t="shared" si="1"/>
        <v>0</v>
      </c>
    </row>
    <row r="8" spans="1:10" x14ac:dyDescent="0.3">
      <c r="A8" s="19">
        <v>44383</v>
      </c>
      <c r="B8" s="2">
        <v>0.27083333333333331</v>
      </c>
      <c r="C8" s="3">
        <v>36.4</v>
      </c>
      <c r="D8" s="15">
        <f t="shared" si="0"/>
        <v>49.503798059505847</v>
      </c>
      <c r="F8" s="15">
        <v>36.4</v>
      </c>
      <c r="G8" s="24">
        <v>26</v>
      </c>
      <c r="I8" s="42">
        <v>36.5</v>
      </c>
      <c r="J8" s="40">
        <f t="shared" si="1"/>
        <v>0.10000000000000142</v>
      </c>
    </row>
    <row r="9" spans="1:10" x14ac:dyDescent="0.3">
      <c r="A9" s="19">
        <v>44384</v>
      </c>
      <c r="B9" s="2">
        <v>0.25</v>
      </c>
      <c r="C9" s="3">
        <v>36.299999999999997</v>
      </c>
      <c r="D9" s="15">
        <f t="shared" si="0"/>
        <v>44.872579948227184</v>
      </c>
      <c r="F9" s="15">
        <v>36.5</v>
      </c>
      <c r="G9" s="25"/>
      <c r="I9" s="42">
        <v>36.5</v>
      </c>
      <c r="J9" s="40">
        <f t="shared" si="1"/>
        <v>0.20000000000000284</v>
      </c>
    </row>
    <row r="10" spans="1:10" x14ac:dyDescent="0.3">
      <c r="A10" s="19">
        <v>44385</v>
      </c>
      <c r="B10" s="20">
        <v>0.25</v>
      </c>
      <c r="C10" s="21">
        <v>36.299999999999997</v>
      </c>
      <c r="D10" s="15">
        <f t="shared" ref="D10:D11" si="2">IF(C10="","",IF($D$2=0,50,(C10-$C$2)/$D$2*10+50))</f>
        <v>44.872579948227184</v>
      </c>
      <c r="E10" s="14"/>
      <c r="F10" s="15">
        <v>36.5</v>
      </c>
      <c r="G10" s="24">
        <v>46</v>
      </c>
      <c r="I10" s="42">
        <v>36.700000000000003</v>
      </c>
      <c r="J10" s="40">
        <f t="shared" si="1"/>
        <v>0.40000000000000568</v>
      </c>
    </row>
    <row r="11" spans="1:10" x14ac:dyDescent="0.3">
      <c r="A11" s="19">
        <v>44386</v>
      </c>
      <c r="B11" s="20">
        <v>0.29166666666666669</v>
      </c>
      <c r="C11" s="21">
        <v>36.799999999999997</v>
      </c>
      <c r="D11" s="15">
        <f t="shared" si="2"/>
        <v>68.028670504620152</v>
      </c>
      <c r="E11" s="14"/>
      <c r="F11" s="15">
        <v>36.5</v>
      </c>
      <c r="G11" s="41">
        <v>5</v>
      </c>
      <c r="I11" s="42">
        <v>36.9</v>
      </c>
      <c r="J11" s="40">
        <f t="shared" si="1"/>
        <v>0.10000000000000142</v>
      </c>
    </row>
    <row r="12" spans="1:10" x14ac:dyDescent="0.3">
      <c r="A12" s="19">
        <v>44387</v>
      </c>
      <c r="B12" s="20">
        <v>0.29166666666666669</v>
      </c>
      <c r="C12" s="21">
        <v>36.799999999999997</v>
      </c>
      <c r="D12" s="15">
        <f t="shared" si="0"/>
        <v>68.028670504620152</v>
      </c>
      <c r="E12" s="14"/>
      <c r="F12" s="15">
        <v>36.5</v>
      </c>
      <c r="G12" s="41">
        <v>5</v>
      </c>
      <c r="I12" s="42">
        <v>36.9</v>
      </c>
      <c r="J12" s="40">
        <f t="shared" si="1"/>
        <v>0.10000000000000142</v>
      </c>
    </row>
    <row r="13" spans="1:10" x14ac:dyDescent="0.3">
      <c r="A13" s="19">
        <v>44388</v>
      </c>
      <c r="B13" s="20">
        <v>0.77083333333333337</v>
      </c>
      <c r="C13" s="21">
        <v>36.299999999999997</v>
      </c>
      <c r="D13" s="15">
        <f t="shared" si="0"/>
        <v>44.872579948227184</v>
      </c>
      <c r="E13" s="14"/>
      <c r="F13" s="15">
        <v>36.299999999999997</v>
      </c>
      <c r="G13" s="41">
        <v>5</v>
      </c>
      <c r="I13" s="42">
        <v>36.4</v>
      </c>
      <c r="J13" s="40">
        <f t="shared" si="1"/>
        <v>0.10000000000000142</v>
      </c>
    </row>
    <row r="14" spans="1:10" x14ac:dyDescent="0.3">
      <c r="A14" s="19">
        <v>44389</v>
      </c>
      <c r="B14" s="2">
        <v>0.25</v>
      </c>
      <c r="C14" s="3">
        <v>36.200000000000003</v>
      </c>
      <c r="D14" s="15">
        <f t="shared" si="0"/>
        <v>40.241361836948855</v>
      </c>
      <c r="E14" s="14"/>
      <c r="F14" s="15">
        <v>36</v>
      </c>
      <c r="G14" s="24">
        <v>10</v>
      </c>
      <c r="I14" s="42">
        <v>36.5</v>
      </c>
      <c r="J14" s="40">
        <f t="shared" si="1"/>
        <v>0.29999999999999716</v>
      </c>
    </row>
    <row r="15" spans="1:10" x14ac:dyDescent="0.3">
      <c r="A15" s="19">
        <v>44390</v>
      </c>
      <c r="B15" s="2">
        <v>0.29166666666666669</v>
      </c>
      <c r="C15" s="3">
        <v>36.200000000000003</v>
      </c>
      <c r="D15" s="15">
        <f t="shared" si="0"/>
        <v>40.241361836948855</v>
      </c>
      <c r="F15" s="15">
        <v>36.5</v>
      </c>
      <c r="G15" s="24">
        <v>13</v>
      </c>
      <c r="I15" s="42">
        <v>36.4</v>
      </c>
      <c r="J15" s="40">
        <f t="shared" si="1"/>
        <v>0.19999999999999574</v>
      </c>
    </row>
    <row r="16" spans="1:10" x14ac:dyDescent="0.3">
      <c r="A16" s="19">
        <v>44391</v>
      </c>
      <c r="B16" s="2">
        <v>0.27083333333333331</v>
      </c>
      <c r="C16" s="3">
        <v>36.299999999999997</v>
      </c>
      <c r="D16" s="15">
        <f t="shared" si="0"/>
        <v>44.872579948227184</v>
      </c>
      <c r="F16" s="15">
        <v>36.6</v>
      </c>
      <c r="G16" s="28">
        <v>25</v>
      </c>
      <c r="I16" s="42">
        <v>36.4</v>
      </c>
      <c r="J16" s="40">
        <f t="shared" si="1"/>
        <v>0.10000000000000142</v>
      </c>
    </row>
    <row r="17" spans="1:12" x14ac:dyDescent="0.3">
      <c r="A17" s="19">
        <v>44392</v>
      </c>
      <c r="B17" s="2">
        <v>0.25</v>
      </c>
      <c r="C17" s="3">
        <v>36.4</v>
      </c>
      <c r="D17" s="15">
        <f t="shared" si="0"/>
        <v>49.503798059505847</v>
      </c>
      <c r="F17" s="15">
        <v>36.6</v>
      </c>
      <c r="G17" s="24">
        <v>19</v>
      </c>
      <c r="I17" s="42">
        <v>36.5</v>
      </c>
      <c r="J17" s="40">
        <f t="shared" si="1"/>
        <v>0.10000000000000142</v>
      </c>
    </row>
    <row r="18" spans="1:12" x14ac:dyDescent="0.3">
      <c r="A18" s="19">
        <v>44393</v>
      </c>
      <c r="B18" s="2">
        <v>0.20833333333333334</v>
      </c>
      <c r="C18" s="3">
        <v>36.5</v>
      </c>
      <c r="D18" s="15">
        <f t="shared" si="0"/>
        <v>54.135016170784503</v>
      </c>
      <c r="F18" s="15">
        <v>36.5</v>
      </c>
      <c r="G18" s="24">
        <v>33</v>
      </c>
      <c r="I18" s="42">
        <v>36.5</v>
      </c>
      <c r="J18" s="40">
        <f t="shared" si="1"/>
        <v>0</v>
      </c>
    </row>
    <row r="19" spans="1:12" x14ac:dyDescent="0.3">
      <c r="A19" s="19">
        <v>44394</v>
      </c>
      <c r="B19" s="2">
        <v>0.41666666666666669</v>
      </c>
      <c r="C19" s="3">
        <v>36.799999999999997</v>
      </c>
      <c r="D19" s="15">
        <f t="shared" si="0"/>
        <v>68.028670504620152</v>
      </c>
      <c r="F19" s="15">
        <v>36.200000000000003</v>
      </c>
      <c r="G19" s="25">
        <v>5</v>
      </c>
      <c r="I19" s="42">
        <v>37</v>
      </c>
      <c r="J19" s="40">
        <f t="shared" si="1"/>
        <v>0.20000000000000284</v>
      </c>
    </row>
    <row r="20" spans="1:12" x14ac:dyDescent="0.3">
      <c r="A20" s="19">
        <v>44395</v>
      </c>
      <c r="B20" s="2"/>
      <c r="C20" s="3"/>
      <c r="D20" s="15" t="str">
        <f t="shared" si="0"/>
        <v/>
      </c>
      <c r="F20" s="15"/>
      <c r="G20" s="25"/>
      <c r="I20" s="42"/>
      <c r="J20" s="40">
        <f t="shared" si="1"/>
        <v>0</v>
      </c>
    </row>
    <row r="21" spans="1:12" x14ac:dyDescent="0.3">
      <c r="A21" s="19">
        <v>44396</v>
      </c>
      <c r="B21" s="34">
        <v>0.22916666666666666</v>
      </c>
      <c r="C21" s="35">
        <v>36.4</v>
      </c>
      <c r="D21" s="36">
        <f t="shared" si="0"/>
        <v>49.503798059505847</v>
      </c>
      <c r="E21" s="37"/>
      <c r="F21" s="36">
        <v>36.4</v>
      </c>
      <c r="G21" s="38">
        <v>31</v>
      </c>
      <c r="H21" s="37"/>
      <c r="I21" s="42">
        <v>36.299999999999997</v>
      </c>
      <c r="J21" s="37" t="s">
        <v>9</v>
      </c>
      <c r="K21" s="37"/>
    </row>
    <row r="22" spans="1:12" x14ac:dyDescent="0.3">
      <c r="A22" s="19">
        <v>44397</v>
      </c>
      <c r="B22" s="2">
        <v>0.25</v>
      </c>
      <c r="C22" s="3">
        <v>36.799999999999997</v>
      </c>
      <c r="D22" s="15">
        <f t="shared" si="0"/>
        <v>68.028670504620152</v>
      </c>
      <c r="F22" s="15">
        <v>36.6</v>
      </c>
      <c r="G22" s="24">
        <v>54</v>
      </c>
      <c r="I22" s="42">
        <v>37</v>
      </c>
      <c r="J22" s="40">
        <f t="shared" si="1"/>
        <v>0.20000000000000284</v>
      </c>
      <c r="L22">
        <v>38.299999999999997</v>
      </c>
    </row>
    <row r="23" spans="1:12" x14ac:dyDescent="0.3">
      <c r="A23" s="19">
        <v>44398</v>
      </c>
      <c r="B23" s="2">
        <v>0.29166666666666669</v>
      </c>
      <c r="C23" s="3">
        <v>36</v>
      </c>
      <c r="D23" s="15">
        <f t="shared" si="0"/>
        <v>30.978925614391539</v>
      </c>
      <c r="F23" s="15">
        <v>36.5</v>
      </c>
      <c r="G23" s="27">
        <v>39</v>
      </c>
      <c r="I23" s="42">
        <v>36.200000000000003</v>
      </c>
      <c r="J23" s="40">
        <f t="shared" si="1"/>
        <v>0.20000000000000284</v>
      </c>
    </row>
    <row r="24" spans="1:12" x14ac:dyDescent="0.3">
      <c r="A24" s="19">
        <v>44399</v>
      </c>
      <c r="B24" s="2">
        <v>0.29166666666666669</v>
      </c>
      <c r="C24" s="3">
        <v>36.5</v>
      </c>
      <c r="D24" s="15">
        <f t="shared" si="0"/>
        <v>54.135016170784503</v>
      </c>
      <c r="F24" s="15">
        <v>36.4</v>
      </c>
      <c r="G24" s="24">
        <v>32</v>
      </c>
      <c r="I24" s="42">
        <v>36.5</v>
      </c>
      <c r="J24" s="40">
        <f t="shared" si="1"/>
        <v>0</v>
      </c>
    </row>
    <row r="25" spans="1:12" hidden="1" x14ac:dyDescent="0.3">
      <c r="A25" s="19">
        <v>44400</v>
      </c>
      <c r="B25" s="43"/>
      <c r="C25" s="44"/>
      <c r="D25" s="45"/>
      <c r="E25" s="46"/>
      <c r="F25" s="45"/>
      <c r="G25" s="47"/>
      <c r="H25" s="46"/>
      <c r="I25" s="48"/>
    </row>
    <row r="26" spans="1:12" hidden="1" x14ac:dyDescent="0.3">
      <c r="A26" s="19">
        <v>44401</v>
      </c>
      <c r="B26" s="49"/>
      <c r="C26" s="50"/>
      <c r="D26" s="51"/>
      <c r="E26" s="52"/>
      <c r="F26" s="51"/>
      <c r="G26" s="53"/>
      <c r="H26" s="52"/>
      <c r="I26" s="54"/>
    </row>
    <row r="27" spans="1:12" x14ac:dyDescent="0.3">
      <c r="A27" s="19">
        <v>44402</v>
      </c>
      <c r="B27" s="2">
        <v>0.79166666666666663</v>
      </c>
      <c r="C27" s="3">
        <v>36.200000000000003</v>
      </c>
      <c r="D27" s="15">
        <f t="shared" si="0"/>
        <v>40.241361836948855</v>
      </c>
      <c r="F27" s="15">
        <v>36.200000000000003</v>
      </c>
      <c r="I27" s="8">
        <v>36.5</v>
      </c>
      <c r="J27" s="40">
        <f t="shared" ref="J27:J33" si="3">I27-C27</f>
        <v>0.29999999999999716</v>
      </c>
    </row>
    <row r="28" spans="1:12" x14ac:dyDescent="0.3">
      <c r="A28" s="19">
        <v>44403</v>
      </c>
      <c r="B28" s="2">
        <v>0.25</v>
      </c>
      <c r="C28" s="3">
        <v>36.6</v>
      </c>
      <c r="D28" s="15">
        <f t="shared" si="0"/>
        <v>58.766234282063166</v>
      </c>
      <c r="F28" s="15">
        <v>36.299999999999997</v>
      </c>
      <c r="G28" s="24">
        <v>5</v>
      </c>
      <c r="I28" s="8">
        <v>36.700000000000003</v>
      </c>
      <c r="J28" s="40">
        <f t="shared" si="3"/>
        <v>0.10000000000000142</v>
      </c>
    </row>
    <row r="29" spans="1:12" x14ac:dyDescent="0.3">
      <c r="A29" s="19">
        <v>44404</v>
      </c>
      <c r="B29" s="2">
        <v>0.29166666666666669</v>
      </c>
      <c r="C29" s="3">
        <v>36.299999999999997</v>
      </c>
      <c r="D29" s="15">
        <f t="shared" si="0"/>
        <v>44.872579948227184</v>
      </c>
      <c r="F29" s="15">
        <v>36.6</v>
      </c>
      <c r="G29" s="24">
        <v>58</v>
      </c>
      <c r="I29" s="8">
        <v>36.5</v>
      </c>
      <c r="J29" s="40">
        <f t="shared" si="3"/>
        <v>0.20000000000000284</v>
      </c>
    </row>
    <row r="30" spans="1:12" x14ac:dyDescent="0.3">
      <c r="A30" s="19">
        <v>44405</v>
      </c>
      <c r="B30" s="2">
        <v>0.25</v>
      </c>
      <c r="C30" s="3">
        <v>36.4</v>
      </c>
      <c r="D30" s="15">
        <f t="shared" si="0"/>
        <v>49.503798059505847</v>
      </c>
      <c r="F30" s="15">
        <v>36.5</v>
      </c>
      <c r="G30" s="27">
        <v>59</v>
      </c>
      <c r="I30" s="8">
        <v>36.6</v>
      </c>
      <c r="J30" s="40">
        <f t="shared" si="3"/>
        <v>0.20000000000000284</v>
      </c>
    </row>
    <row r="31" spans="1:12" x14ac:dyDescent="0.3">
      <c r="A31" s="19">
        <v>44406</v>
      </c>
      <c r="B31" s="2">
        <v>0.25</v>
      </c>
      <c r="C31" s="3">
        <v>36.5</v>
      </c>
      <c r="D31" s="15">
        <f t="shared" si="0"/>
        <v>54.135016170784503</v>
      </c>
      <c r="F31" s="15">
        <v>36.6</v>
      </c>
      <c r="G31" s="23">
        <v>74</v>
      </c>
      <c r="I31" s="8">
        <v>36.6</v>
      </c>
      <c r="J31" s="40">
        <f t="shared" si="3"/>
        <v>0.10000000000000142</v>
      </c>
    </row>
    <row r="32" spans="1:12" x14ac:dyDescent="0.3">
      <c r="A32" s="19">
        <v>44407</v>
      </c>
      <c r="B32" s="2">
        <v>0.33333333333333331</v>
      </c>
      <c r="C32" s="3">
        <v>36.4</v>
      </c>
      <c r="D32" s="15">
        <f t="shared" si="0"/>
        <v>49.503798059505847</v>
      </c>
      <c r="F32" s="15">
        <v>36.4</v>
      </c>
      <c r="G32" s="24">
        <v>76</v>
      </c>
      <c r="I32" s="8">
        <v>36.5</v>
      </c>
      <c r="J32" s="40">
        <f t="shared" si="3"/>
        <v>0.10000000000000142</v>
      </c>
    </row>
    <row r="33" spans="1:10" x14ac:dyDescent="0.3">
      <c r="A33" s="19">
        <v>44408</v>
      </c>
      <c r="B33" s="2">
        <v>0.16666666666666666</v>
      </c>
      <c r="C33" s="3">
        <v>36</v>
      </c>
      <c r="D33" s="15">
        <f t="shared" si="0"/>
        <v>30.978925614391539</v>
      </c>
      <c r="F33" s="15">
        <v>36.299999999999997</v>
      </c>
      <c r="G33" s="27">
        <v>74</v>
      </c>
      <c r="I33" s="8">
        <v>36.299999999999997</v>
      </c>
      <c r="J33" s="40">
        <f t="shared" si="3"/>
        <v>0.29999999999999716</v>
      </c>
    </row>
    <row r="34" spans="1:10" x14ac:dyDescent="0.3">
      <c r="F34" s="14"/>
      <c r="G34" s="27"/>
    </row>
  </sheetData>
  <phoneticPr fontId="1"/>
  <conditionalFormatting sqref="C3:C33">
    <cfRule type="expression" dxfId="110" priority="1" stopIfTrue="1">
      <formula>$C3=0</formula>
    </cfRule>
    <cfRule type="expression" dxfId="109" priority="2">
      <formula>$D3&gt;70</formula>
    </cfRule>
    <cfRule type="expression" dxfId="108" priority="3">
      <formula>$D3&gt;60</formula>
    </cfRule>
    <cfRule type="expression" dxfId="107" priority="4">
      <formula>$D3&lt;40</formula>
    </cfRule>
    <cfRule type="expression" dxfId="106" priority="5">
      <formula>$D3&lt;30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3BF03-DC7E-4A3F-A1F3-2E8C72675420}">
  <dimension ref="A1:K34"/>
  <sheetViews>
    <sheetView workbookViewId="0">
      <selection activeCell="C34" sqref="C34"/>
    </sheetView>
  </sheetViews>
  <sheetFormatPr defaultRowHeight="19.5" x14ac:dyDescent="0.3"/>
  <cols>
    <col min="1" max="1" width="12.5" customWidth="1"/>
    <col min="3" max="3" width="9.4140625" bestFit="1" customWidth="1"/>
    <col min="5" max="5" width="12.75" customWidth="1"/>
    <col min="7" max="7" width="8.6640625" style="6"/>
    <col min="9" max="9" width="10.75" customWidth="1"/>
    <col min="10" max="10" width="6.5" customWidth="1"/>
  </cols>
  <sheetData>
    <row r="1" spans="1:10" x14ac:dyDescent="0.3">
      <c r="C1" s="6" t="s">
        <v>0</v>
      </c>
      <c r="D1" s="6" t="s">
        <v>1</v>
      </c>
    </row>
    <row r="2" spans="1:10" ht="42.75" customHeight="1" x14ac:dyDescent="0.3">
      <c r="C2" s="5">
        <f>AVERAGEIF(C3:C235,"&lt;&gt;0")</f>
        <v>36.396551724137929</v>
      </c>
      <c r="D2" s="7">
        <f>STDEVPA(C3:C28)</f>
        <v>0.18479530717947246</v>
      </c>
      <c r="E2" t="s">
        <v>2</v>
      </c>
      <c r="I2" t="s">
        <v>8</v>
      </c>
    </row>
    <row r="3" spans="1:10" x14ac:dyDescent="0.3">
      <c r="A3" s="19">
        <v>44409</v>
      </c>
      <c r="B3" s="20">
        <v>0.79166666666666663</v>
      </c>
      <c r="C3" s="21">
        <v>36.5</v>
      </c>
      <c r="D3" s="15">
        <f>IF(C3="","",IF($D$2=0,50,(C3-$C$2)/$D$2*10+50))</f>
        <v>55.597992581142911</v>
      </c>
      <c r="E3" s="14"/>
      <c r="F3" s="15">
        <v>36.5</v>
      </c>
      <c r="G3" s="24">
        <v>70</v>
      </c>
      <c r="I3" s="42">
        <v>36.700000000000003</v>
      </c>
      <c r="J3" s="40">
        <f>I3-C3</f>
        <v>0.20000000000000284</v>
      </c>
    </row>
    <row r="4" spans="1:10" x14ac:dyDescent="0.3">
      <c r="A4" s="19">
        <v>44410</v>
      </c>
      <c r="B4" s="20">
        <v>0.25</v>
      </c>
      <c r="C4" s="21">
        <v>36.799999999999997</v>
      </c>
      <c r="D4" s="15">
        <f t="shared" ref="D4:D33" si="0">IF(C4="","",IF($D$2=0,50,(C4-$C$2)/$D$2*10+50))</f>
        <v>71.832171066456851</v>
      </c>
      <c r="E4" s="14"/>
      <c r="F4" s="15">
        <v>36.5</v>
      </c>
      <c r="G4" s="23">
        <v>6</v>
      </c>
      <c r="I4" s="42">
        <v>36.9</v>
      </c>
      <c r="J4" s="40">
        <f t="shared" ref="J4:J24" si="1">I4-C4</f>
        <v>0.10000000000000142</v>
      </c>
    </row>
    <row r="5" spans="1:10" x14ac:dyDescent="0.3">
      <c r="A5" s="19">
        <v>44411</v>
      </c>
      <c r="B5" s="20">
        <v>0.25</v>
      </c>
      <c r="C5" s="21">
        <v>36.200000000000003</v>
      </c>
      <c r="D5" s="15">
        <f t="shared" si="0"/>
        <v>39.363814095828971</v>
      </c>
      <c r="E5" s="14"/>
      <c r="F5" s="15">
        <v>36.5</v>
      </c>
      <c r="G5" s="24">
        <v>29</v>
      </c>
      <c r="I5" s="42">
        <v>36.299999999999997</v>
      </c>
      <c r="J5" s="40">
        <f t="shared" si="1"/>
        <v>9.9999999999994316E-2</v>
      </c>
    </row>
    <row r="6" spans="1:10" x14ac:dyDescent="0.3">
      <c r="A6" s="19">
        <v>44412</v>
      </c>
      <c r="B6" s="2">
        <v>0.20833333333333334</v>
      </c>
      <c r="C6" s="3">
        <v>36.200000000000003</v>
      </c>
      <c r="D6" s="15">
        <f t="shared" si="0"/>
        <v>39.363814095828971</v>
      </c>
      <c r="F6" s="15">
        <v>36.5</v>
      </c>
      <c r="G6" s="29"/>
      <c r="I6" s="42">
        <v>36.5</v>
      </c>
      <c r="J6" s="40">
        <f t="shared" si="1"/>
        <v>0.29999999999999716</v>
      </c>
    </row>
    <row r="7" spans="1:10" x14ac:dyDescent="0.3">
      <c r="A7" s="19">
        <v>44413</v>
      </c>
      <c r="B7" s="2">
        <v>0.27083333333333331</v>
      </c>
      <c r="C7" s="3">
        <v>36.299999999999997</v>
      </c>
      <c r="D7" s="15">
        <f t="shared" si="0"/>
        <v>44.775206924266698</v>
      </c>
      <c r="F7" s="15">
        <v>36.5</v>
      </c>
      <c r="G7" s="24">
        <v>22</v>
      </c>
      <c r="I7" s="42">
        <v>36.299999999999997</v>
      </c>
      <c r="J7" s="40">
        <f t="shared" si="1"/>
        <v>0</v>
      </c>
    </row>
    <row r="8" spans="1:10" x14ac:dyDescent="0.3">
      <c r="A8" s="19">
        <v>44414</v>
      </c>
      <c r="B8" s="2">
        <v>0.25</v>
      </c>
      <c r="C8" s="3">
        <v>36.6</v>
      </c>
      <c r="D8" s="15">
        <f t="shared" si="0"/>
        <v>61.009385409581014</v>
      </c>
      <c r="F8" s="15">
        <v>36.5</v>
      </c>
      <c r="G8" s="25">
        <v>5</v>
      </c>
      <c r="I8" s="42">
        <v>36.6</v>
      </c>
      <c r="J8" s="40">
        <f t="shared" si="1"/>
        <v>0</v>
      </c>
    </row>
    <row r="9" spans="1:10" x14ac:dyDescent="0.3">
      <c r="A9" s="19">
        <v>44415</v>
      </c>
      <c r="B9" s="2">
        <v>0.22222222222222221</v>
      </c>
      <c r="C9" s="3">
        <v>36.299999999999997</v>
      </c>
      <c r="D9" s="15">
        <f t="shared" si="0"/>
        <v>44.775206924266698</v>
      </c>
      <c r="F9" s="15">
        <v>36.4</v>
      </c>
      <c r="G9" s="24">
        <v>59</v>
      </c>
      <c r="I9" s="42">
        <v>36.299999999999997</v>
      </c>
      <c r="J9" s="40">
        <f t="shared" si="1"/>
        <v>0</v>
      </c>
    </row>
    <row r="10" spans="1:10" x14ac:dyDescent="0.3">
      <c r="A10" s="19">
        <v>44416</v>
      </c>
      <c r="B10" s="20">
        <v>0.25</v>
      </c>
      <c r="C10" s="21">
        <v>36.200000000000003</v>
      </c>
      <c r="D10" s="15">
        <f t="shared" si="0"/>
        <v>39.363814095828971</v>
      </c>
      <c r="E10" s="14"/>
      <c r="F10" s="15">
        <v>36.5</v>
      </c>
      <c r="G10" s="25">
        <v>5</v>
      </c>
      <c r="I10" s="42">
        <v>36.5</v>
      </c>
      <c r="J10" s="40">
        <f t="shared" si="1"/>
        <v>0.29999999999999716</v>
      </c>
    </row>
    <row r="11" spans="1:10" x14ac:dyDescent="0.3">
      <c r="A11" s="19">
        <v>44417</v>
      </c>
      <c r="B11" s="20">
        <v>0.16666666666666666</v>
      </c>
      <c r="C11" s="21">
        <v>36.4</v>
      </c>
      <c r="D11" s="15">
        <f t="shared" si="0"/>
        <v>50.186599752704801</v>
      </c>
      <c r="E11" s="14"/>
      <c r="F11" s="15">
        <v>36.1</v>
      </c>
      <c r="G11" s="41">
        <v>5</v>
      </c>
      <c r="I11" s="42">
        <v>36.6</v>
      </c>
      <c r="J11" s="40">
        <f t="shared" si="1"/>
        <v>0.20000000000000284</v>
      </c>
    </row>
    <row r="12" spans="1:10" x14ac:dyDescent="0.3">
      <c r="A12" s="19">
        <v>44418</v>
      </c>
      <c r="B12" s="20">
        <v>0.19791666666666666</v>
      </c>
      <c r="C12" s="21">
        <v>36.299999999999997</v>
      </c>
      <c r="D12" s="15">
        <f t="shared" si="0"/>
        <v>44.775206924266698</v>
      </c>
      <c r="E12" s="14"/>
      <c r="F12" s="15">
        <v>36.299999999999997</v>
      </c>
      <c r="G12" s="28">
        <v>16</v>
      </c>
      <c r="I12" s="42">
        <v>36.6</v>
      </c>
      <c r="J12" s="40">
        <f t="shared" si="1"/>
        <v>0.30000000000000426</v>
      </c>
    </row>
    <row r="13" spans="1:10" x14ac:dyDescent="0.3">
      <c r="A13" s="19">
        <v>44419</v>
      </c>
      <c r="B13" s="20">
        <v>0.22916666666666666</v>
      </c>
      <c r="C13" s="21">
        <v>36.700000000000003</v>
      </c>
      <c r="D13" s="15">
        <f t="shared" si="0"/>
        <v>66.420778238019125</v>
      </c>
      <c r="E13" s="14"/>
      <c r="F13" s="15">
        <v>36.6</v>
      </c>
      <c r="G13" s="28">
        <v>11</v>
      </c>
      <c r="I13" s="42">
        <v>36.700000000000003</v>
      </c>
      <c r="J13" s="40">
        <f t="shared" si="1"/>
        <v>0</v>
      </c>
    </row>
    <row r="14" spans="1:10" x14ac:dyDescent="0.3">
      <c r="A14" s="19">
        <v>44420</v>
      </c>
      <c r="B14" s="2"/>
      <c r="C14" s="3"/>
      <c r="D14" s="15" t="str">
        <f t="shared" si="0"/>
        <v/>
      </c>
      <c r="E14" s="14"/>
      <c r="F14" s="15"/>
      <c r="G14" s="24">
        <v>57</v>
      </c>
      <c r="I14" s="42"/>
      <c r="J14" s="40">
        <f t="shared" si="1"/>
        <v>0</v>
      </c>
    </row>
    <row r="15" spans="1:10" x14ac:dyDescent="0.3">
      <c r="A15" s="19">
        <v>44421</v>
      </c>
      <c r="B15" s="2"/>
      <c r="C15" s="3"/>
      <c r="D15" s="15" t="str">
        <f t="shared" si="0"/>
        <v/>
      </c>
      <c r="F15" s="15"/>
      <c r="G15" s="24">
        <v>44</v>
      </c>
      <c r="I15" s="42"/>
      <c r="J15" s="40">
        <f t="shared" si="1"/>
        <v>0</v>
      </c>
    </row>
    <row r="16" spans="1:10" x14ac:dyDescent="0.3">
      <c r="A16" s="19">
        <v>44422</v>
      </c>
      <c r="B16" s="2">
        <v>0.83333333333333337</v>
      </c>
      <c r="C16" s="3">
        <v>36.6</v>
      </c>
      <c r="D16" s="15">
        <f t="shared" si="0"/>
        <v>61.009385409581014</v>
      </c>
      <c r="F16" s="15">
        <v>36.299999999999997</v>
      </c>
      <c r="G16" s="28">
        <v>50</v>
      </c>
      <c r="I16" s="42">
        <v>36.799999999999997</v>
      </c>
      <c r="J16" s="40">
        <f t="shared" si="1"/>
        <v>0.19999999999999574</v>
      </c>
    </row>
    <row r="17" spans="1:11" x14ac:dyDescent="0.3">
      <c r="A17" s="19">
        <v>44423</v>
      </c>
      <c r="B17" s="2">
        <v>0.27083333333333331</v>
      </c>
      <c r="C17" s="3">
        <v>36.5</v>
      </c>
      <c r="D17" s="15">
        <f t="shared" si="0"/>
        <v>55.597992581142911</v>
      </c>
      <c r="F17" s="15">
        <v>36.299999999999997</v>
      </c>
      <c r="G17" s="24">
        <v>52</v>
      </c>
      <c r="I17" s="42">
        <v>36.5</v>
      </c>
      <c r="J17" s="40">
        <f t="shared" si="1"/>
        <v>0</v>
      </c>
    </row>
    <row r="18" spans="1:11" x14ac:dyDescent="0.3">
      <c r="A18" s="19">
        <v>44424</v>
      </c>
      <c r="B18" s="2">
        <v>0.25</v>
      </c>
      <c r="C18" s="3">
        <v>36.1</v>
      </c>
      <c r="D18" s="15">
        <f t="shared" si="0"/>
        <v>33.952421267390868</v>
      </c>
      <c r="F18" s="15">
        <v>36.4</v>
      </c>
      <c r="G18" s="24">
        <v>18</v>
      </c>
      <c r="I18" s="42">
        <v>36.299999999999997</v>
      </c>
      <c r="J18" s="40">
        <f t="shared" si="1"/>
        <v>0.19999999999999574</v>
      </c>
    </row>
    <row r="19" spans="1:11" x14ac:dyDescent="0.3">
      <c r="A19" s="19">
        <v>44425</v>
      </c>
      <c r="B19" s="2">
        <v>0.25</v>
      </c>
      <c r="C19" s="3">
        <v>36.5</v>
      </c>
      <c r="D19" s="15">
        <f t="shared" si="0"/>
        <v>55.597992581142911</v>
      </c>
      <c r="F19" s="15">
        <v>36.299999999999997</v>
      </c>
      <c r="G19" s="24">
        <v>37</v>
      </c>
      <c r="I19" s="42">
        <v>36.5</v>
      </c>
      <c r="J19" s="40">
        <f t="shared" si="1"/>
        <v>0</v>
      </c>
    </row>
    <row r="20" spans="1:11" x14ac:dyDescent="0.3">
      <c r="A20" s="19">
        <v>44426</v>
      </c>
      <c r="B20" s="2">
        <v>0.25</v>
      </c>
      <c r="C20" s="3">
        <v>36.299999999999997</v>
      </c>
      <c r="D20" s="15">
        <f t="shared" si="0"/>
        <v>44.775206924266698</v>
      </c>
      <c r="F20" s="15">
        <v>36.299999999999997</v>
      </c>
      <c r="G20" s="24">
        <v>29</v>
      </c>
      <c r="I20" s="42">
        <v>36.5</v>
      </c>
      <c r="J20" s="40">
        <f t="shared" si="1"/>
        <v>0.20000000000000284</v>
      </c>
    </row>
    <row r="21" spans="1:11" x14ac:dyDescent="0.3">
      <c r="A21" s="19">
        <v>44427</v>
      </c>
      <c r="B21" s="20">
        <v>0.26041666666666669</v>
      </c>
      <c r="C21" s="21">
        <v>36.4</v>
      </c>
      <c r="D21" s="15">
        <f t="shared" si="0"/>
        <v>50.186599752704801</v>
      </c>
      <c r="E21" s="14"/>
      <c r="F21" s="15">
        <v>36.4</v>
      </c>
      <c r="G21" s="24">
        <v>21</v>
      </c>
      <c r="H21" s="14"/>
      <c r="I21" s="42">
        <v>36.4</v>
      </c>
      <c r="J21" s="55">
        <f t="shared" si="1"/>
        <v>0</v>
      </c>
      <c r="K21" s="14"/>
    </row>
    <row r="22" spans="1:11" x14ac:dyDescent="0.3">
      <c r="A22" s="19">
        <v>44428</v>
      </c>
      <c r="B22" s="2">
        <v>0.23958333333333334</v>
      </c>
      <c r="C22" s="3">
        <v>36.6</v>
      </c>
      <c r="D22" s="15">
        <f t="shared" si="0"/>
        <v>61.009385409581014</v>
      </c>
      <c r="F22" s="15">
        <v>36.299999999999997</v>
      </c>
      <c r="G22" s="24">
        <v>16</v>
      </c>
      <c r="I22" s="42">
        <v>36.6</v>
      </c>
      <c r="J22" s="40">
        <f t="shared" si="1"/>
        <v>0</v>
      </c>
    </row>
    <row r="23" spans="1:11" x14ac:dyDescent="0.3">
      <c r="A23" s="19">
        <v>44429</v>
      </c>
      <c r="B23" s="2">
        <v>0.1875</v>
      </c>
      <c r="C23" s="3">
        <v>36.299999999999997</v>
      </c>
      <c r="D23" s="15">
        <f t="shared" si="0"/>
        <v>44.775206924266698</v>
      </c>
      <c r="F23" s="15">
        <v>36.4</v>
      </c>
      <c r="G23" s="27">
        <v>12</v>
      </c>
      <c r="I23" s="42">
        <v>36.299999999999997</v>
      </c>
      <c r="J23" s="40">
        <f t="shared" si="1"/>
        <v>0</v>
      </c>
    </row>
    <row r="24" spans="1:11" x14ac:dyDescent="0.3">
      <c r="A24" s="19">
        <v>44430</v>
      </c>
      <c r="B24" s="2">
        <v>0.8125</v>
      </c>
      <c r="C24" s="3">
        <v>36.200000000000003</v>
      </c>
      <c r="D24" s="15">
        <f t="shared" si="0"/>
        <v>39.363814095828971</v>
      </c>
      <c r="F24" s="15">
        <v>36.299999999999997</v>
      </c>
      <c r="G24" s="24">
        <v>50</v>
      </c>
      <c r="I24" s="42">
        <v>36.1</v>
      </c>
      <c r="J24" s="40">
        <f t="shared" si="1"/>
        <v>-0.10000000000000142</v>
      </c>
    </row>
    <row r="25" spans="1:11" x14ac:dyDescent="0.3">
      <c r="A25" s="19">
        <v>44431</v>
      </c>
      <c r="B25" s="2">
        <v>0.20833333333333334</v>
      </c>
      <c r="C25" s="3">
        <v>36.4</v>
      </c>
      <c r="D25" s="15">
        <f t="shared" ref="D25:D31" si="2">IF(C25="","",IF($D$2=0,50,(C25-$C$2)/$D$2*10+50))</f>
        <v>50.186599752704801</v>
      </c>
      <c r="F25" s="15">
        <v>36.4</v>
      </c>
      <c r="G25" s="6">
        <v>36</v>
      </c>
      <c r="I25" s="8">
        <v>36.6</v>
      </c>
      <c r="J25" s="40">
        <f t="shared" ref="J25:J31" si="3">I25-C25</f>
        <v>0.20000000000000284</v>
      </c>
    </row>
    <row r="26" spans="1:11" x14ac:dyDescent="0.3">
      <c r="A26" s="19">
        <v>44432</v>
      </c>
      <c r="B26" s="2">
        <v>0.2638888888888889</v>
      </c>
      <c r="C26" s="3">
        <v>36.4</v>
      </c>
      <c r="D26" s="15">
        <f t="shared" si="2"/>
        <v>50.186599752704801</v>
      </c>
      <c r="F26" s="15">
        <v>36.4</v>
      </c>
      <c r="G26" s="24">
        <v>54</v>
      </c>
      <c r="I26" s="8">
        <v>36.4</v>
      </c>
      <c r="J26" s="40">
        <f t="shared" si="3"/>
        <v>0</v>
      </c>
    </row>
    <row r="27" spans="1:11" x14ac:dyDescent="0.3">
      <c r="A27" s="19">
        <v>44433</v>
      </c>
      <c r="B27" s="2">
        <v>0.25</v>
      </c>
      <c r="C27" s="3">
        <v>36.700000000000003</v>
      </c>
      <c r="D27" s="15">
        <f t="shared" si="2"/>
        <v>66.420778238019125</v>
      </c>
      <c r="F27" s="15">
        <v>36.700000000000003</v>
      </c>
      <c r="G27" s="24">
        <v>22</v>
      </c>
      <c r="I27" s="8">
        <v>36.799999999999997</v>
      </c>
      <c r="J27" s="40">
        <f t="shared" si="3"/>
        <v>9.9999999999994316E-2</v>
      </c>
    </row>
    <row r="28" spans="1:11" x14ac:dyDescent="0.3">
      <c r="A28" s="19">
        <v>44434</v>
      </c>
      <c r="B28" s="2">
        <v>0.29166666666666669</v>
      </c>
      <c r="C28" s="3">
        <v>36.6</v>
      </c>
      <c r="D28" s="15">
        <f t="shared" si="2"/>
        <v>61.009385409581014</v>
      </c>
      <c r="F28" s="15">
        <v>36.5</v>
      </c>
      <c r="G28" s="25">
        <v>5</v>
      </c>
      <c r="I28" s="8">
        <v>36.5</v>
      </c>
      <c r="J28" s="40">
        <f t="shared" si="3"/>
        <v>-0.10000000000000142</v>
      </c>
    </row>
    <row r="29" spans="1:11" x14ac:dyDescent="0.3">
      <c r="A29" s="19">
        <v>44435</v>
      </c>
      <c r="B29" s="2">
        <v>0.20833333333333334</v>
      </c>
      <c r="C29" s="3">
        <v>36.6</v>
      </c>
      <c r="D29" s="15">
        <f t="shared" si="2"/>
        <v>61.009385409581014</v>
      </c>
      <c r="F29" s="15">
        <v>36.5</v>
      </c>
      <c r="G29" s="23">
        <v>6</v>
      </c>
      <c r="I29" s="8">
        <v>36.6</v>
      </c>
      <c r="J29" s="40">
        <f t="shared" si="3"/>
        <v>0</v>
      </c>
    </row>
    <row r="30" spans="1:11" x14ac:dyDescent="0.3">
      <c r="A30" s="19">
        <v>44436</v>
      </c>
      <c r="B30" s="2">
        <v>0.32291666666666669</v>
      </c>
      <c r="C30" s="3">
        <v>35.9</v>
      </c>
      <c r="D30" s="15">
        <f t="shared" si="2"/>
        <v>23.129635610514651</v>
      </c>
      <c r="F30" s="15">
        <v>36.299999999999997</v>
      </c>
      <c r="G30" s="6">
        <v>23</v>
      </c>
      <c r="I30" s="8">
        <v>36.299999999999997</v>
      </c>
      <c r="J30" s="40">
        <f t="shared" si="3"/>
        <v>0.39999999999999858</v>
      </c>
    </row>
    <row r="31" spans="1:11" x14ac:dyDescent="0.3">
      <c r="A31" s="19">
        <v>44437</v>
      </c>
      <c r="B31" s="2">
        <v>0.64583333333333337</v>
      </c>
      <c r="C31" s="3">
        <v>36.299999999999997</v>
      </c>
      <c r="D31" s="15">
        <f t="shared" si="2"/>
        <v>44.775206924266698</v>
      </c>
      <c r="F31" s="15">
        <v>36.4</v>
      </c>
      <c r="G31" s="6">
        <v>43</v>
      </c>
      <c r="I31" s="8">
        <v>36.4</v>
      </c>
      <c r="J31" s="40">
        <f t="shared" si="3"/>
        <v>0.10000000000000142</v>
      </c>
    </row>
    <row r="32" spans="1:11" x14ac:dyDescent="0.3">
      <c r="A32" s="19">
        <v>44438</v>
      </c>
      <c r="B32" s="2">
        <v>0.25</v>
      </c>
      <c r="C32" s="3">
        <v>36.299999999999997</v>
      </c>
      <c r="D32" s="15">
        <f t="shared" si="0"/>
        <v>44.775206924266698</v>
      </c>
      <c r="F32" s="15">
        <v>36.200000000000003</v>
      </c>
      <c r="G32" s="24">
        <v>29</v>
      </c>
      <c r="I32" s="8">
        <v>36.5</v>
      </c>
      <c r="J32" s="40">
        <f t="shared" ref="J32:J33" si="4">I32-C32</f>
        <v>0.20000000000000284</v>
      </c>
    </row>
    <row r="33" spans="1:10" x14ac:dyDescent="0.3">
      <c r="A33" s="19">
        <v>44439</v>
      </c>
      <c r="B33" s="2">
        <v>0.22916666666666666</v>
      </c>
      <c r="C33" s="3">
        <v>36.299999999999997</v>
      </c>
      <c r="D33" s="15">
        <f t="shared" si="0"/>
        <v>44.775206924266698</v>
      </c>
      <c r="F33" s="15">
        <v>36.299999999999997</v>
      </c>
      <c r="G33" s="27">
        <v>55</v>
      </c>
      <c r="I33" s="8">
        <v>36.4</v>
      </c>
      <c r="J33" s="40">
        <f t="shared" si="4"/>
        <v>0.10000000000000142</v>
      </c>
    </row>
    <row r="34" spans="1:10" x14ac:dyDescent="0.3">
      <c r="F34" s="14"/>
      <c r="G34" s="27"/>
    </row>
  </sheetData>
  <phoneticPr fontId="1"/>
  <conditionalFormatting sqref="C3:C33">
    <cfRule type="expression" dxfId="105" priority="1" stopIfTrue="1">
      <formula>$C3=0</formula>
    </cfRule>
    <cfRule type="expression" dxfId="104" priority="2">
      <formula>$D3&gt;70</formula>
    </cfRule>
    <cfRule type="expression" dxfId="103" priority="3">
      <formula>$D3&gt;60</formula>
    </cfRule>
    <cfRule type="expression" dxfId="102" priority="4">
      <formula>$D3&lt;40</formula>
    </cfRule>
    <cfRule type="expression" dxfId="101" priority="5">
      <formula>$D3&lt;30</formula>
    </cfRule>
  </conditionalFormatting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938F0-BA81-464C-A360-55FA5E8AE22E}">
  <dimension ref="A1:K33"/>
  <sheetViews>
    <sheetView topLeftCell="A7" workbookViewId="0">
      <selection activeCell="G32" sqref="G32"/>
    </sheetView>
  </sheetViews>
  <sheetFormatPr defaultRowHeight="19.5" x14ac:dyDescent="0.3"/>
  <cols>
    <col min="1" max="1" width="12.5" customWidth="1"/>
    <col min="3" max="3" width="9.4140625" bestFit="1" customWidth="1"/>
    <col min="5" max="5" width="12.75" customWidth="1"/>
    <col min="7" max="7" width="8.6640625" style="6"/>
    <col min="9" max="9" width="10.75" customWidth="1"/>
    <col min="10" max="10" width="6.5" customWidth="1"/>
  </cols>
  <sheetData>
    <row r="1" spans="1:10" x14ac:dyDescent="0.3">
      <c r="C1" s="6" t="s">
        <v>0</v>
      </c>
      <c r="D1" s="6" t="s">
        <v>1</v>
      </c>
    </row>
    <row r="2" spans="1:10" ht="42.75" customHeight="1" x14ac:dyDescent="0.3">
      <c r="C2" s="5">
        <f>AVERAGEIF(C3:C234,"&lt;&gt;0")</f>
        <v>36.331034482758625</v>
      </c>
      <c r="D2" s="7">
        <f>STDEVPA(C3:C28)</f>
        <v>0.19497692171126293</v>
      </c>
      <c r="E2" t="s">
        <v>2</v>
      </c>
      <c r="I2" t="s">
        <v>8</v>
      </c>
    </row>
    <row r="3" spans="1:10" x14ac:dyDescent="0.3">
      <c r="A3" s="19">
        <v>44440</v>
      </c>
      <c r="B3" s="20">
        <v>0.25</v>
      </c>
      <c r="C3" s="21">
        <v>36.4</v>
      </c>
      <c r="D3" s="15">
        <f>IF(C3="","",IF($D$2=0,50,(C3-$C$2)/$D$2*10+50))</f>
        <v>53.537111809750655</v>
      </c>
      <c r="E3" s="14"/>
      <c r="F3" s="15">
        <v>36.299999999999997</v>
      </c>
      <c r="G3" s="24">
        <v>32</v>
      </c>
      <c r="I3" s="42">
        <v>36.5</v>
      </c>
      <c r="J3" s="40">
        <f>I3-C3</f>
        <v>0.10000000000000142</v>
      </c>
    </row>
    <row r="4" spans="1:10" x14ac:dyDescent="0.3">
      <c r="A4" s="19">
        <v>44441</v>
      </c>
      <c r="B4" s="20">
        <v>0.25</v>
      </c>
      <c r="C4" s="21">
        <v>36.700000000000003</v>
      </c>
      <c r="D4" s="15">
        <f t="shared" ref="D4:D32" si="0">IF(C4="","",IF($D$2=0,50,(C4-$C$2)/$D$2*10+50))</f>
        <v>68.92354818216748</v>
      </c>
      <c r="E4" s="14"/>
      <c r="F4" s="15">
        <v>36.4</v>
      </c>
      <c r="G4" s="23">
        <v>15</v>
      </c>
      <c r="I4" s="42">
        <v>36.700000000000003</v>
      </c>
      <c r="J4" s="40">
        <f t="shared" ref="J4:J32" si="1">I4-C4</f>
        <v>0</v>
      </c>
    </row>
    <row r="5" spans="1:10" x14ac:dyDescent="0.3">
      <c r="A5" s="19">
        <v>44442</v>
      </c>
      <c r="B5" s="20">
        <v>0.29166666666666669</v>
      </c>
      <c r="C5" s="21">
        <v>36.5</v>
      </c>
      <c r="D5" s="15">
        <f t="shared" si="0"/>
        <v>58.665923933889594</v>
      </c>
      <c r="E5" s="14"/>
      <c r="F5" s="15">
        <v>36.4</v>
      </c>
      <c r="G5" s="25">
        <v>5</v>
      </c>
      <c r="I5" s="42">
        <v>36.799999999999997</v>
      </c>
      <c r="J5" s="40">
        <f t="shared" si="1"/>
        <v>0.29999999999999716</v>
      </c>
    </row>
    <row r="6" spans="1:10" x14ac:dyDescent="0.3">
      <c r="A6" s="19">
        <v>44443</v>
      </c>
      <c r="B6" s="2">
        <v>0.29166666666666669</v>
      </c>
      <c r="C6" s="3">
        <v>36</v>
      </c>
      <c r="D6" s="15">
        <f t="shared" si="0"/>
        <v>33.021863313195254</v>
      </c>
      <c r="F6" s="15">
        <v>36.4</v>
      </c>
      <c r="G6" s="29">
        <v>52</v>
      </c>
      <c r="I6" s="42">
        <v>36.299999999999997</v>
      </c>
      <c r="J6" s="40">
        <f t="shared" si="1"/>
        <v>0.29999999999999716</v>
      </c>
    </row>
    <row r="7" spans="1:10" x14ac:dyDescent="0.3">
      <c r="A7" s="19">
        <v>44444</v>
      </c>
      <c r="B7" s="2">
        <v>0.29166666666666669</v>
      </c>
      <c r="C7" s="3">
        <v>36</v>
      </c>
      <c r="D7" s="15">
        <f t="shared" si="0"/>
        <v>33.021863313195254</v>
      </c>
      <c r="F7" s="15">
        <v>36.200000000000003</v>
      </c>
      <c r="G7" s="25">
        <v>6</v>
      </c>
      <c r="I7" s="42">
        <v>36.5</v>
      </c>
      <c r="J7" s="40">
        <f t="shared" si="1"/>
        <v>0.5</v>
      </c>
    </row>
    <row r="8" spans="1:10" x14ac:dyDescent="0.3">
      <c r="A8" s="19">
        <v>44445</v>
      </c>
      <c r="B8" s="2">
        <v>0.23611111111111113</v>
      </c>
      <c r="C8" s="3">
        <v>36.4</v>
      </c>
      <c r="D8" s="15">
        <f t="shared" si="0"/>
        <v>53.537111809750655</v>
      </c>
      <c r="F8" s="15">
        <v>36.299999999999997</v>
      </c>
      <c r="G8" s="24">
        <v>43</v>
      </c>
      <c r="H8" t="s">
        <v>4</v>
      </c>
      <c r="I8" s="42">
        <v>36.4</v>
      </c>
      <c r="J8" s="40">
        <f t="shared" si="1"/>
        <v>0</v>
      </c>
    </row>
    <row r="9" spans="1:10" x14ac:dyDescent="0.3">
      <c r="A9" s="19">
        <v>44446</v>
      </c>
      <c r="B9" s="2">
        <v>0.27083333333333331</v>
      </c>
      <c r="C9" s="3">
        <v>36.1</v>
      </c>
      <c r="D9" s="15">
        <f t="shared" si="0"/>
        <v>38.150675437334201</v>
      </c>
      <c r="F9" s="15">
        <v>36.299999999999997</v>
      </c>
      <c r="G9" s="24">
        <v>76</v>
      </c>
      <c r="I9" s="42">
        <v>36.200000000000003</v>
      </c>
      <c r="J9" s="40">
        <f t="shared" si="1"/>
        <v>0.10000000000000142</v>
      </c>
    </row>
    <row r="10" spans="1:10" x14ac:dyDescent="0.3">
      <c r="A10" s="19">
        <v>44447</v>
      </c>
      <c r="B10" s="20">
        <v>0.25</v>
      </c>
      <c r="C10" s="21">
        <v>36.5</v>
      </c>
      <c r="D10" s="15">
        <f t="shared" si="0"/>
        <v>58.665923933889594</v>
      </c>
      <c r="E10" s="14"/>
      <c r="F10" s="15">
        <v>36.4</v>
      </c>
      <c r="G10" s="24">
        <v>47</v>
      </c>
      <c r="I10" s="42">
        <v>36.700000000000003</v>
      </c>
      <c r="J10" s="40">
        <f t="shared" si="1"/>
        <v>0.20000000000000284</v>
      </c>
    </row>
    <row r="11" spans="1:10" x14ac:dyDescent="0.3">
      <c r="A11" s="19">
        <v>44448</v>
      </c>
      <c r="B11" s="20">
        <v>0.25</v>
      </c>
      <c r="C11" s="21">
        <v>36.1</v>
      </c>
      <c r="D11" s="15">
        <f t="shared" si="0"/>
        <v>38.150675437334201</v>
      </c>
      <c r="E11" s="14"/>
      <c r="F11" s="15">
        <v>36.200000000000003</v>
      </c>
      <c r="G11" s="28">
        <v>60</v>
      </c>
      <c r="I11" s="42">
        <v>36.200000000000003</v>
      </c>
      <c r="J11" s="40">
        <f t="shared" si="1"/>
        <v>0.10000000000000142</v>
      </c>
    </row>
    <row r="12" spans="1:10" x14ac:dyDescent="0.3">
      <c r="A12" s="19">
        <v>44449</v>
      </c>
      <c r="B12" s="20">
        <v>0.25</v>
      </c>
      <c r="C12" s="21">
        <v>36.200000000000003</v>
      </c>
      <c r="D12" s="15">
        <f t="shared" si="0"/>
        <v>43.27948756147314</v>
      </c>
      <c r="E12" s="14"/>
      <c r="F12" s="15">
        <v>36.299999999999997</v>
      </c>
      <c r="G12" s="28">
        <v>71</v>
      </c>
      <c r="I12" s="42">
        <v>36.299999999999997</v>
      </c>
      <c r="J12" s="40">
        <f t="shared" si="1"/>
        <v>9.9999999999994316E-2</v>
      </c>
    </row>
    <row r="13" spans="1:10" x14ac:dyDescent="0.3">
      <c r="A13" s="19">
        <v>44450</v>
      </c>
      <c r="B13" s="20">
        <v>0.3125</v>
      </c>
      <c r="C13" s="21">
        <v>36.5</v>
      </c>
      <c r="D13" s="15">
        <f t="shared" si="0"/>
        <v>58.665923933889594</v>
      </c>
      <c r="E13" s="14"/>
      <c r="F13" s="15">
        <v>36.299999999999997</v>
      </c>
      <c r="G13" s="41">
        <v>6</v>
      </c>
      <c r="I13" s="42">
        <v>36.5</v>
      </c>
      <c r="J13" s="40">
        <f t="shared" si="1"/>
        <v>0</v>
      </c>
    </row>
    <row r="14" spans="1:10" x14ac:dyDescent="0.3">
      <c r="A14" s="19">
        <v>44451</v>
      </c>
      <c r="B14" s="2">
        <v>0.16666666666666666</v>
      </c>
      <c r="C14" s="3">
        <v>36.299999999999997</v>
      </c>
      <c r="D14" s="15">
        <f t="shared" si="0"/>
        <v>48.408299685611716</v>
      </c>
      <c r="E14" s="14"/>
      <c r="F14" s="15">
        <v>36.299999999999997</v>
      </c>
      <c r="G14" s="24">
        <v>58</v>
      </c>
      <c r="I14" s="42">
        <v>36.299999999999997</v>
      </c>
      <c r="J14" s="40">
        <f t="shared" si="1"/>
        <v>0</v>
      </c>
    </row>
    <row r="15" spans="1:10" x14ac:dyDescent="0.3">
      <c r="A15" s="19">
        <v>44452</v>
      </c>
      <c r="B15" s="2">
        <v>0.23958333333333334</v>
      </c>
      <c r="C15" s="3">
        <v>36.4</v>
      </c>
      <c r="D15" s="15">
        <f t="shared" si="0"/>
        <v>53.537111809750655</v>
      </c>
      <c r="F15" s="15">
        <v>36.200000000000003</v>
      </c>
      <c r="G15" s="24">
        <v>18</v>
      </c>
      <c r="I15" s="42">
        <v>36.4</v>
      </c>
      <c r="J15" s="40">
        <f t="shared" si="1"/>
        <v>0</v>
      </c>
    </row>
    <row r="16" spans="1:10" x14ac:dyDescent="0.3">
      <c r="A16" s="19">
        <v>44453</v>
      </c>
      <c r="B16" s="2">
        <v>0.22916666666666666</v>
      </c>
      <c r="C16" s="3">
        <v>36.200000000000003</v>
      </c>
      <c r="D16" s="15">
        <f t="shared" si="0"/>
        <v>43.27948756147314</v>
      </c>
      <c r="F16" s="15">
        <v>36.299999999999997</v>
      </c>
      <c r="G16" s="28">
        <v>67</v>
      </c>
      <c r="I16" s="42">
        <v>36.299999999999997</v>
      </c>
      <c r="J16" s="40">
        <f t="shared" si="1"/>
        <v>9.9999999999994316E-2</v>
      </c>
    </row>
    <row r="17" spans="1:11" x14ac:dyDescent="0.3">
      <c r="A17" s="19">
        <v>44454</v>
      </c>
      <c r="B17" s="2">
        <v>0.22916666666666666</v>
      </c>
      <c r="C17" s="3">
        <v>36.5</v>
      </c>
      <c r="D17" s="15">
        <f t="shared" si="0"/>
        <v>58.665923933889594</v>
      </c>
      <c r="F17" s="15">
        <v>36.299999999999997</v>
      </c>
      <c r="G17" s="24">
        <v>69</v>
      </c>
      <c r="I17" s="42">
        <v>36.5</v>
      </c>
      <c r="J17" s="40">
        <f t="shared" si="1"/>
        <v>0</v>
      </c>
    </row>
    <row r="18" spans="1:11" x14ac:dyDescent="0.3">
      <c r="A18" s="19">
        <v>44455</v>
      </c>
      <c r="B18" s="2">
        <v>0.27083333333333331</v>
      </c>
      <c r="C18" s="3">
        <v>36.700000000000003</v>
      </c>
      <c r="D18" s="15">
        <f t="shared" si="0"/>
        <v>68.92354818216748</v>
      </c>
      <c r="F18" s="15">
        <v>36.299999999999997</v>
      </c>
      <c r="G18" s="24">
        <v>16</v>
      </c>
      <c r="I18" s="42">
        <v>36.6</v>
      </c>
      <c r="J18" s="40">
        <f t="shared" si="1"/>
        <v>-0.10000000000000142</v>
      </c>
    </row>
    <row r="19" spans="1:11" x14ac:dyDescent="0.3">
      <c r="A19" s="19">
        <v>44456</v>
      </c>
      <c r="B19" s="2">
        <v>0.27083333333333331</v>
      </c>
      <c r="C19" s="3">
        <v>36.200000000000003</v>
      </c>
      <c r="D19" s="15">
        <f t="shared" si="0"/>
        <v>43.27948756147314</v>
      </c>
      <c r="F19" s="15">
        <v>36.1</v>
      </c>
      <c r="G19" s="25">
        <v>5</v>
      </c>
      <c r="I19" s="42">
        <v>36.4</v>
      </c>
      <c r="J19" s="40">
        <f t="shared" si="1"/>
        <v>0.19999999999999574</v>
      </c>
    </row>
    <row r="20" spans="1:11" x14ac:dyDescent="0.3">
      <c r="A20" s="19">
        <v>44457</v>
      </c>
      <c r="B20" s="2">
        <v>0.25</v>
      </c>
      <c r="C20" s="3">
        <v>36.200000000000003</v>
      </c>
      <c r="D20" s="15">
        <f t="shared" si="0"/>
        <v>43.27948756147314</v>
      </c>
      <c r="F20" s="15">
        <v>36.299999999999997</v>
      </c>
      <c r="G20" s="24">
        <v>39</v>
      </c>
      <c r="I20" s="42">
        <v>36.4</v>
      </c>
      <c r="J20" s="40">
        <f t="shared" si="1"/>
        <v>0.19999999999999574</v>
      </c>
    </row>
    <row r="21" spans="1:11" x14ac:dyDescent="0.3">
      <c r="A21" s="19">
        <v>44458</v>
      </c>
      <c r="B21" s="20">
        <v>0.25</v>
      </c>
      <c r="C21" s="21">
        <v>36</v>
      </c>
      <c r="D21" s="15">
        <f t="shared" si="0"/>
        <v>33.021863313195254</v>
      </c>
      <c r="E21" s="14"/>
      <c r="F21" s="15">
        <v>36.200000000000003</v>
      </c>
      <c r="G21" s="24">
        <v>62</v>
      </c>
      <c r="H21" s="14"/>
      <c r="I21" s="42">
        <v>36.1</v>
      </c>
      <c r="J21" s="55">
        <f t="shared" si="1"/>
        <v>0.10000000000000142</v>
      </c>
      <c r="K21" s="14"/>
    </row>
    <row r="22" spans="1:11" x14ac:dyDescent="0.3">
      <c r="A22" s="19">
        <v>44459</v>
      </c>
      <c r="B22" s="2">
        <v>0.29166666666666669</v>
      </c>
      <c r="C22" s="3">
        <v>36.299999999999997</v>
      </c>
      <c r="D22" s="15">
        <f t="shared" si="0"/>
        <v>48.408299685611716</v>
      </c>
      <c r="F22" s="15">
        <v>36.200000000000003</v>
      </c>
      <c r="G22" s="24">
        <v>10</v>
      </c>
      <c r="I22" s="42">
        <v>36.5</v>
      </c>
      <c r="J22" s="40">
        <f t="shared" si="1"/>
        <v>0.20000000000000284</v>
      </c>
    </row>
    <row r="23" spans="1:11" x14ac:dyDescent="0.3">
      <c r="A23" s="19">
        <v>44460</v>
      </c>
      <c r="B23" s="2">
        <v>0.22916666666666666</v>
      </c>
      <c r="C23" s="3">
        <v>36.299999999999997</v>
      </c>
      <c r="D23" s="15">
        <f t="shared" si="0"/>
        <v>48.408299685611716</v>
      </c>
      <c r="F23" s="15">
        <v>36.200000000000003</v>
      </c>
      <c r="G23" s="27">
        <v>47</v>
      </c>
      <c r="I23" s="42">
        <v>36.5</v>
      </c>
      <c r="J23" s="40">
        <f t="shared" si="1"/>
        <v>0.20000000000000284</v>
      </c>
    </row>
    <row r="24" spans="1:11" x14ac:dyDescent="0.3">
      <c r="A24" s="19">
        <v>44461</v>
      </c>
      <c r="B24" s="2">
        <v>0.18055555555555555</v>
      </c>
      <c r="C24" s="3">
        <v>36.4</v>
      </c>
      <c r="D24" s="15">
        <f t="shared" si="0"/>
        <v>53.537111809750655</v>
      </c>
      <c r="F24" s="15">
        <v>36.299999999999997</v>
      </c>
      <c r="G24" s="24">
        <v>64</v>
      </c>
      <c r="I24" s="42">
        <v>36.5</v>
      </c>
      <c r="J24" s="40">
        <f t="shared" si="1"/>
        <v>0.10000000000000142</v>
      </c>
    </row>
    <row r="25" spans="1:11" x14ac:dyDescent="0.3">
      <c r="A25" s="19">
        <v>44462</v>
      </c>
      <c r="B25" s="2">
        <v>0.25</v>
      </c>
      <c r="C25" s="3">
        <v>36.4</v>
      </c>
      <c r="D25" s="15">
        <f t="shared" si="0"/>
        <v>53.537111809750655</v>
      </c>
      <c r="F25" s="15">
        <v>36.1</v>
      </c>
      <c r="G25" s="6">
        <v>77</v>
      </c>
      <c r="I25" s="8">
        <v>36.6</v>
      </c>
      <c r="J25" s="40">
        <f t="shared" si="1"/>
        <v>0.20000000000000284</v>
      </c>
    </row>
    <row r="26" spans="1:11" x14ac:dyDescent="0.3">
      <c r="A26" s="19">
        <v>44463</v>
      </c>
      <c r="B26" s="2">
        <v>0.22916666666666666</v>
      </c>
      <c r="C26" s="3">
        <v>36.5</v>
      </c>
      <c r="D26" s="15">
        <f t="shared" si="0"/>
        <v>58.665923933889594</v>
      </c>
      <c r="F26" s="15">
        <v>36.200000000000003</v>
      </c>
      <c r="G26" s="24">
        <v>49</v>
      </c>
      <c r="I26" s="8">
        <v>36.6</v>
      </c>
      <c r="J26" s="40">
        <f t="shared" si="1"/>
        <v>0.10000000000000142</v>
      </c>
    </row>
    <row r="27" spans="1:11" x14ac:dyDescent="0.3">
      <c r="A27" s="19">
        <v>44464</v>
      </c>
      <c r="B27" s="2"/>
      <c r="C27" s="3"/>
      <c r="D27" s="15" t="str">
        <f t="shared" si="0"/>
        <v/>
      </c>
      <c r="F27" s="15"/>
      <c r="G27" s="24"/>
      <c r="I27" s="8"/>
      <c r="J27" s="40">
        <f t="shared" si="1"/>
        <v>0</v>
      </c>
    </row>
    <row r="28" spans="1:11" x14ac:dyDescent="0.3">
      <c r="A28" s="19">
        <v>44465</v>
      </c>
      <c r="B28" s="2">
        <v>0.25</v>
      </c>
      <c r="C28" s="3">
        <v>36.4</v>
      </c>
      <c r="D28" s="15">
        <f t="shared" si="0"/>
        <v>53.537111809750655</v>
      </c>
      <c r="F28" s="15">
        <v>36.299999999999997</v>
      </c>
      <c r="G28" s="24">
        <v>46</v>
      </c>
      <c r="I28" s="8">
        <v>36.6</v>
      </c>
      <c r="J28" s="40">
        <f t="shared" si="1"/>
        <v>0.20000000000000284</v>
      </c>
    </row>
    <row r="29" spans="1:11" x14ac:dyDescent="0.3">
      <c r="A29" s="19">
        <v>44466</v>
      </c>
      <c r="B29" s="2">
        <v>0.22916666666666666</v>
      </c>
      <c r="C29" s="3">
        <v>36.700000000000003</v>
      </c>
      <c r="D29" s="15">
        <f t="shared" si="0"/>
        <v>68.92354818216748</v>
      </c>
      <c r="F29" s="15">
        <v>36.200000000000003</v>
      </c>
      <c r="G29" s="56">
        <v>5</v>
      </c>
      <c r="I29" s="8">
        <v>36.700000000000003</v>
      </c>
      <c r="J29" s="40">
        <f t="shared" si="1"/>
        <v>0</v>
      </c>
    </row>
    <row r="30" spans="1:11" x14ac:dyDescent="0.3">
      <c r="A30" s="19">
        <v>44467</v>
      </c>
      <c r="B30" s="2">
        <v>0.28125</v>
      </c>
      <c r="C30" s="3">
        <v>36.200000000000003</v>
      </c>
      <c r="D30" s="15">
        <f t="shared" si="0"/>
        <v>43.27948756147314</v>
      </c>
      <c r="E30" t="s">
        <v>4</v>
      </c>
      <c r="F30" s="15">
        <v>36.200000000000003</v>
      </c>
      <c r="G30" s="6">
        <v>74</v>
      </c>
      <c r="I30" s="8">
        <v>36.299999999999997</v>
      </c>
      <c r="J30" s="40">
        <f t="shared" si="1"/>
        <v>9.9999999999994316E-2</v>
      </c>
    </row>
    <row r="31" spans="1:11" x14ac:dyDescent="0.3">
      <c r="A31" s="19">
        <v>44468</v>
      </c>
      <c r="B31" s="2">
        <v>0.23958333333333334</v>
      </c>
      <c r="C31" s="3">
        <v>36.1</v>
      </c>
      <c r="D31" s="15">
        <f t="shared" ref="D31" si="2">IF(C31="","",IF($D$2=0,50,(C31-$C$2)/$D$2*10+50))</f>
        <v>38.150675437334201</v>
      </c>
      <c r="F31" s="15">
        <v>36.200000000000003</v>
      </c>
      <c r="G31" s="6">
        <v>76</v>
      </c>
      <c r="I31" s="8">
        <v>36.4</v>
      </c>
      <c r="J31" s="40">
        <f t="shared" si="1"/>
        <v>0.29999999999999716</v>
      </c>
    </row>
    <row r="32" spans="1:11" x14ac:dyDescent="0.3">
      <c r="A32" s="19">
        <v>44469</v>
      </c>
      <c r="B32" s="2">
        <v>0.27083333333333331</v>
      </c>
      <c r="C32" s="3">
        <v>36.4</v>
      </c>
      <c r="D32" s="15">
        <f t="shared" si="0"/>
        <v>53.537111809750655</v>
      </c>
      <c r="F32" s="15">
        <v>36.200000000000003</v>
      </c>
      <c r="G32" s="24">
        <v>69</v>
      </c>
      <c r="I32" s="8">
        <v>36.6</v>
      </c>
      <c r="J32" s="40">
        <f t="shared" si="1"/>
        <v>0.20000000000000284</v>
      </c>
    </row>
    <row r="33" spans="6:7" x14ac:dyDescent="0.3">
      <c r="F33" s="14"/>
      <c r="G33" s="27"/>
    </row>
  </sheetData>
  <phoneticPr fontId="1"/>
  <conditionalFormatting sqref="C3:C30 C32">
    <cfRule type="expression" dxfId="100" priority="6" stopIfTrue="1">
      <formula>$C3=0</formula>
    </cfRule>
    <cfRule type="expression" dxfId="99" priority="7">
      <formula>$D3&gt;70</formula>
    </cfRule>
    <cfRule type="expression" dxfId="98" priority="8">
      <formula>$D3&gt;60</formula>
    </cfRule>
    <cfRule type="expression" dxfId="97" priority="9">
      <formula>$D3&lt;40</formula>
    </cfRule>
    <cfRule type="expression" dxfId="96" priority="10">
      <formula>$D3&lt;30</formula>
    </cfRule>
  </conditionalFormatting>
  <conditionalFormatting sqref="C31">
    <cfRule type="expression" dxfId="95" priority="1" stopIfTrue="1">
      <formula>$C31=0</formula>
    </cfRule>
    <cfRule type="expression" dxfId="94" priority="2">
      <formula>$D31&gt;70</formula>
    </cfRule>
    <cfRule type="expression" dxfId="93" priority="3">
      <formula>$D31&gt;60</formula>
    </cfRule>
    <cfRule type="expression" dxfId="92" priority="4">
      <formula>$D31&lt;40</formula>
    </cfRule>
    <cfRule type="expression" dxfId="91" priority="5">
      <formula>$D31&lt;30</formula>
    </cfRule>
  </conditionalFormatting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13768-0E87-408C-BFA1-42F9A2940DFA}">
  <dimension ref="A1:K33"/>
  <sheetViews>
    <sheetView topLeftCell="B19" workbookViewId="0">
      <selection activeCell="F34" sqref="F34"/>
    </sheetView>
  </sheetViews>
  <sheetFormatPr defaultRowHeight="19.5" x14ac:dyDescent="0.3"/>
  <cols>
    <col min="1" max="1" width="12.5" customWidth="1"/>
    <col min="3" max="3" width="9.4140625" bestFit="1" customWidth="1"/>
    <col min="5" max="5" width="12.75" customWidth="1"/>
    <col min="7" max="7" width="8.6640625" style="6"/>
    <col min="9" max="9" width="10.75" customWidth="1"/>
    <col min="10" max="10" width="6.5" customWidth="1"/>
  </cols>
  <sheetData>
    <row r="1" spans="1:10" x14ac:dyDescent="0.3">
      <c r="C1" s="6" t="s">
        <v>0</v>
      </c>
      <c r="D1" s="6" t="s">
        <v>1</v>
      </c>
    </row>
    <row r="2" spans="1:10" ht="42.75" customHeight="1" x14ac:dyDescent="0.3">
      <c r="C2" s="5">
        <f>AVERAGEIF(C3:C234,"&lt;&gt;0")</f>
        <v>36.292857142857152</v>
      </c>
      <c r="D2" s="7">
        <f>STDEVPA(C3:C28)</f>
        <v>0.1955071926601489</v>
      </c>
      <c r="E2" t="s">
        <v>2</v>
      </c>
      <c r="I2" t="s">
        <v>8</v>
      </c>
    </row>
    <row r="3" spans="1:10" x14ac:dyDescent="0.3">
      <c r="A3" s="19">
        <v>44470</v>
      </c>
      <c r="B3" s="20">
        <v>0.27083333333333331</v>
      </c>
      <c r="C3" s="21">
        <v>35.9</v>
      </c>
      <c r="D3" s="15">
        <f>IF(C3="","",IF($D$2=0,50,(C3-$C$2)/$D$2*10+50))</f>
        <v>29.90574477021628</v>
      </c>
      <c r="E3" s="14"/>
      <c r="F3" s="15">
        <v>36</v>
      </c>
      <c r="G3" s="24">
        <v>88</v>
      </c>
      <c r="I3" s="42">
        <v>36.4</v>
      </c>
      <c r="J3" s="40">
        <f>I3-C3</f>
        <v>0.5</v>
      </c>
    </row>
    <row r="4" spans="1:10" x14ac:dyDescent="0.3">
      <c r="A4" s="19">
        <v>44471</v>
      </c>
      <c r="B4" s="20">
        <v>0.14583333333333334</v>
      </c>
      <c r="C4" s="21">
        <v>36.4</v>
      </c>
      <c r="D4" s="15">
        <f t="shared" ref="D4:D33" si="0">IF(C4="","",IF($D$2=0,50,(C4-$C$2)/$D$2*10+50))</f>
        <v>55.480251426303987</v>
      </c>
      <c r="E4" s="14"/>
      <c r="F4" s="15">
        <v>36.4</v>
      </c>
      <c r="G4" s="23">
        <v>55</v>
      </c>
      <c r="I4" s="42">
        <v>36.5</v>
      </c>
      <c r="J4" s="40">
        <f t="shared" ref="J4:J33" si="1">I4-C4</f>
        <v>0.10000000000000142</v>
      </c>
    </row>
    <row r="5" spans="1:10" x14ac:dyDescent="0.3">
      <c r="A5" s="19">
        <v>44472</v>
      </c>
      <c r="B5" s="20">
        <v>0.65625</v>
      </c>
      <c r="C5" s="21">
        <v>36.6</v>
      </c>
      <c r="D5" s="15">
        <f t="shared" si="0"/>
        <v>65.710054088739213</v>
      </c>
      <c r="E5" s="14"/>
      <c r="F5" s="15">
        <v>36.5</v>
      </c>
      <c r="G5" s="24">
        <v>86</v>
      </c>
      <c r="I5" s="42">
        <v>36.4</v>
      </c>
      <c r="J5" s="40">
        <f t="shared" si="1"/>
        <v>-0.20000000000000284</v>
      </c>
    </row>
    <row r="6" spans="1:10" x14ac:dyDescent="0.3">
      <c r="A6" s="19">
        <v>44473</v>
      </c>
      <c r="B6" s="2">
        <v>0.25</v>
      </c>
      <c r="C6" s="3">
        <v>36.4</v>
      </c>
      <c r="D6" s="15">
        <f t="shared" si="0"/>
        <v>55.480251426303987</v>
      </c>
      <c r="F6" s="15">
        <v>36.200000000000003</v>
      </c>
      <c r="G6" s="29">
        <v>12</v>
      </c>
      <c r="I6" s="42">
        <v>36.700000000000003</v>
      </c>
      <c r="J6" s="40">
        <f t="shared" si="1"/>
        <v>0.30000000000000426</v>
      </c>
    </row>
    <row r="7" spans="1:10" x14ac:dyDescent="0.3">
      <c r="A7" s="19">
        <v>44474</v>
      </c>
      <c r="B7" s="2">
        <v>0.27083333333333331</v>
      </c>
      <c r="C7" s="3">
        <v>36.4</v>
      </c>
      <c r="D7" s="15">
        <f t="shared" si="0"/>
        <v>55.480251426303987</v>
      </c>
      <c r="F7" s="15">
        <v>36.4</v>
      </c>
      <c r="G7" s="24">
        <v>43</v>
      </c>
      <c r="I7" s="42">
        <v>36.5</v>
      </c>
      <c r="J7" s="40">
        <f t="shared" si="1"/>
        <v>0.10000000000000142</v>
      </c>
    </row>
    <row r="8" spans="1:10" x14ac:dyDescent="0.3">
      <c r="A8" s="19">
        <v>44475</v>
      </c>
      <c r="B8" s="2">
        <v>0.3125</v>
      </c>
      <c r="C8" s="3">
        <v>36.4</v>
      </c>
      <c r="D8" s="15">
        <f t="shared" si="0"/>
        <v>55.480251426303987</v>
      </c>
      <c r="F8" s="15">
        <v>36.299999999999997</v>
      </c>
      <c r="G8" s="24">
        <v>60</v>
      </c>
      <c r="I8" s="42">
        <v>36.5</v>
      </c>
      <c r="J8" s="40">
        <f t="shared" si="1"/>
        <v>0.10000000000000142</v>
      </c>
    </row>
    <row r="9" spans="1:10" x14ac:dyDescent="0.3">
      <c r="A9" s="19">
        <v>44476</v>
      </c>
      <c r="B9" s="2">
        <v>0.23958333333333334</v>
      </c>
      <c r="C9" s="3">
        <v>36.4</v>
      </c>
      <c r="D9" s="15">
        <f t="shared" si="0"/>
        <v>55.480251426303987</v>
      </c>
      <c r="F9" s="15">
        <v>36.4</v>
      </c>
      <c r="G9" s="24">
        <v>52</v>
      </c>
      <c r="I9" s="42">
        <v>36.4</v>
      </c>
      <c r="J9" s="40">
        <f t="shared" si="1"/>
        <v>0</v>
      </c>
    </row>
    <row r="10" spans="1:10" x14ac:dyDescent="0.3">
      <c r="A10" s="19">
        <v>44477</v>
      </c>
      <c r="B10" s="20">
        <v>0.29166666666666669</v>
      </c>
      <c r="C10" s="21">
        <v>36.4</v>
      </c>
      <c r="D10" s="15">
        <f t="shared" si="0"/>
        <v>55.480251426303987</v>
      </c>
      <c r="E10" s="14"/>
      <c r="F10" s="15">
        <v>36.299999999999997</v>
      </c>
      <c r="G10" s="24">
        <v>21</v>
      </c>
      <c r="I10" s="42">
        <v>36.4</v>
      </c>
      <c r="J10" s="40">
        <f t="shared" si="1"/>
        <v>0</v>
      </c>
    </row>
    <row r="11" spans="1:10" x14ac:dyDescent="0.3">
      <c r="A11" s="19">
        <v>44478</v>
      </c>
      <c r="B11" s="20">
        <v>0.29166666666666669</v>
      </c>
      <c r="C11" s="21">
        <v>36</v>
      </c>
      <c r="D11" s="15">
        <f t="shared" si="0"/>
        <v>35.020646101433897</v>
      </c>
      <c r="E11" s="14"/>
      <c r="F11" s="15">
        <v>36.200000000000003</v>
      </c>
      <c r="G11" s="28">
        <v>31</v>
      </c>
      <c r="I11" s="42">
        <v>36.200000000000003</v>
      </c>
      <c r="J11" s="40">
        <f t="shared" si="1"/>
        <v>0.20000000000000284</v>
      </c>
    </row>
    <row r="12" spans="1:10" x14ac:dyDescent="0.3">
      <c r="A12" s="19">
        <v>44479</v>
      </c>
      <c r="B12" s="20"/>
      <c r="C12" s="21"/>
      <c r="D12" s="15" t="str">
        <f t="shared" si="0"/>
        <v/>
      </c>
      <c r="E12" s="14"/>
      <c r="F12" s="15"/>
      <c r="G12" s="28"/>
      <c r="I12" s="42"/>
      <c r="J12" s="40">
        <f t="shared" si="1"/>
        <v>0</v>
      </c>
    </row>
    <row r="13" spans="1:10" x14ac:dyDescent="0.3">
      <c r="A13" s="19">
        <v>44480</v>
      </c>
      <c r="B13" s="20">
        <v>0.27083333333333331</v>
      </c>
      <c r="C13" s="21">
        <v>36.299999999999997</v>
      </c>
      <c r="D13" s="15">
        <f t="shared" si="0"/>
        <v>50.365350095086377</v>
      </c>
      <c r="E13" s="14"/>
      <c r="F13" s="15">
        <v>36.299999999999997</v>
      </c>
      <c r="G13" s="41">
        <v>8</v>
      </c>
      <c r="I13" s="42">
        <v>36.6</v>
      </c>
      <c r="J13" s="40">
        <f t="shared" si="1"/>
        <v>0.30000000000000426</v>
      </c>
    </row>
    <row r="14" spans="1:10" x14ac:dyDescent="0.3">
      <c r="A14" s="19">
        <v>44481</v>
      </c>
      <c r="B14" s="2">
        <v>0.25</v>
      </c>
      <c r="C14" s="3">
        <v>36.4</v>
      </c>
      <c r="D14" s="15">
        <f t="shared" si="0"/>
        <v>55.480251426303987</v>
      </c>
      <c r="E14" s="14"/>
      <c r="F14" s="15">
        <v>36.200000000000003</v>
      </c>
      <c r="G14" s="24">
        <v>47</v>
      </c>
      <c r="I14" s="42">
        <v>36.4</v>
      </c>
      <c r="J14" s="40">
        <f t="shared" si="1"/>
        <v>0</v>
      </c>
    </row>
    <row r="15" spans="1:10" x14ac:dyDescent="0.3">
      <c r="A15" s="19">
        <v>44482</v>
      </c>
      <c r="B15" s="2">
        <v>0.25</v>
      </c>
      <c r="C15" s="3">
        <v>36.4</v>
      </c>
      <c r="D15" s="15">
        <f t="shared" si="0"/>
        <v>55.480251426303987</v>
      </c>
      <c r="F15" s="15">
        <v>36.200000000000003</v>
      </c>
      <c r="G15" s="24">
        <v>28</v>
      </c>
      <c r="I15" s="42">
        <v>36.6</v>
      </c>
      <c r="J15" s="40">
        <f t="shared" si="1"/>
        <v>0.20000000000000284</v>
      </c>
    </row>
    <row r="16" spans="1:10" x14ac:dyDescent="0.3">
      <c r="A16" s="19">
        <v>44483</v>
      </c>
      <c r="B16" s="2">
        <v>0.27083333333333331</v>
      </c>
      <c r="C16" s="3">
        <v>36.299999999999997</v>
      </c>
      <c r="D16" s="15">
        <f t="shared" si="0"/>
        <v>50.365350095086377</v>
      </c>
      <c r="F16" s="15">
        <v>36.1</v>
      </c>
      <c r="G16" s="28">
        <v>67</v>
      </c>
      <c r="I16" s="42">
        <v>36.5</v>
      </c>
      <c r="J16" s="40">
        <f t="shared" si="1"/>
        <v>0.20000000000000284</v>
      </c>
    </row>
    <row r="17" spans="1:11" x14ac:dyDescent="0.3">
      <c r="A17" s="19">
        <v>44484</v>
      </c>
      <c r="B17" s="2">
        <v>0.29166666666666669</v>
      </c>
      <c r="C17" s="3">
        <v>36.299999999999997</v>
      </c>
      <c r="D17" s="15">
        <f t="shared" si="0"/>
        <v>50.365350095086377</v>
      </c>
      <c r="F17" s="15">
        <v>36.200000000000003</v>
      </c>
      <c r="G17" s="24">
        <v>26</v>
      </c>
      <c r="I17" s="42">
        <v>36.4</v>
      </c>
      <c r="J17" s="40">
        <f t="shared" si="1"/>
        <v>0.10000000000000142</v>
      </c>
    </row>
    <row r="18" spans="1:11" x14ac:dyDescent="0.3">
      <c r="A18" s="19">
        <v>44485</v>
      </c>
      <c r="B18" s="2">
        <v>0.20833333333333334</v>
      </c>
      <c r="C18" s="3">
        <v>36.1</v>
      </c>
      <c r="D18" s="15">
        <f t="shared" si="0"/>
        <v>40.135547432651506</v>
      </c>
      <c r="F18" s="15">
        <v>36.200000000000003</v>
      </c>
      <c r="G18" s="24">
        <v>47</v>
      </c>
      <c r="I18" s="42">
        <v>36.4</v>
      </c>
      <c r="J18" s="40">
        <f t="shared" si="1"/>
        <v>0.29999999999999716</v>
      </c>
    </row>
    <row r="19" spans="1:11" x14ac:dyDescent="0.3">
      <c r="A19" s="19">
        <v>44486</v>
      </c>
      <c r="B19" s="2">
        <v>0.75</v>
      </c>
      <c r="C19" s="3">
        <v>36.299999999999997</v>
      </c>
      <c r="D19" s="15">
        <f t="shared" si="0"/>
        <v>50.365350095086377</v>
      </c>
      <c r="F19" s="15">
        <v>36.200000000000003</v>
      </c>
      <c r="G19" s="25"/>
      <c r="I19" s="42">
        <v>36.6</v>
      </c>
      <c r="J19" s="40">
        <f t="shared" si="1"/>
        <v>0.30000000000000426</v>
      </c>
    </row>
    <row r="20" spans="1:11" x14ac:dyDescent="0.3">
      <c r="A20" s="19">
        <v>44487</v>
      </c>
      <c r="B20" s="2">
        <v>0.25</v>
      </c>
      <c r="C20" s="3">
        <v>36</v>
      </c>
      <c r="D20" s="15">
        <f t="shared" si="0"/>
        <v>35.020646101433897</v>
      </c>
      <c r="F20" s="15">
        <v>36.299999999999997</v>
      </c>
      <c r="G20" s="25">
        <v>5</v>
      </c>
      <c r="I20" s="42">
        <v>36.5</v>
      </c>
      <c r="J20" s="40">
        <f t="shared" si="1"/>
        <v>0.5</v>
      </c>
    </row>
    <row r="21" spans="1:11" x14ac:dyDescent="0.3">
      <c r="A21" s="19">
        <v>44488</v>
      </c>
      <c r="B21" s="20">
        <v>0.27083333333333331</v>
      </c>
      <c r="C21" s="21">
        <v>36.5</v>
      </c>
      <c r="D21" s="15">
        <f t="shared" si="0"/>
        <v>60.595152757521603</v>
      </c>
      <c r="E21" s="14"/>
      <c r="F21" s="15">
        <v>36</v>
      </c>
      <c r="G21" s="24">
        <v>59</v>
      </c>
      <c r="H21" s="14"/>
      <c r="I21" s="42">
        <v>36.700000000000003</v>
      </c>
      <c r="J21" s="55">
        <f t="shared" si="1"/>
        <v>0.20000000000000284</v>
      </c>
      <c r="K21" s="14"/>
    </row>
    <row r="22" spans="1:11" x14ac:dyDescent="0.3">
      <c r="A22" s="19">
        <v>44489</v>
      </c>
      <c r="B22" s="2">
        <v>0.25</v>
      </c>
      <c r="C22" s="3">
        <v>36.1</v>
      </c>
      <c r="D22" s="15">
        <f t="shared" si="0"/>
        <v>40.135547432651506</v>
      </c>
      <c r="F22" s="15">
        <v>36.200000000000003</v>
      </c>
      <c r="G22" s="24">
        <v>28</v>
      </c>
      <c r="I22" s="42">
        <v>36.4</v>
      </c>
      <c r="J22" s="40">
        <f t="shared" si="1"/>
        <v>0.29999999999999716</v>
      </c>
    </row>
    <row r="23" spans="1:11" x14ac:dyDescent="0.3">
      <c r="A23" s="19">
        <v>44490</v>
      </c>
      <c r="B23" s="2">
        <v>0.2638888888888889</v>
      </c>
      <c r="C23" s="3">
        <v>36.5</v>
      </c>
      <c r="D23" s="15">
        <f t="shared" si="0"/>
        <v>60.595152757521603</v>
      </c>
      <c r="F23" s="15">
        <v>36.299999999999997</v>
      </c>
      <c r="G23" s="27">
        <v>56</v>
      </c>
      <c r="I23" s="42">
        <v>36.6</v>
      </c>
      <c r="J23" s="40">
        <f t="shared" si="1"/>
        <v>0.10000000000000142</v>
      </c>
    </row>
    <row r="24" spans="1:11" x14ac:dyDescent="0.3">
      <c r="A24" s="19">
        <v>44491</v>
      </c>
      <c r="B24" s="2"/>
      <c r="C24" s="3"/>
      <c r="D24" s="15" t="str">
        <f t="shared" si="0"/>
        <v/>
      </c>
      <c r="F24" s="15"/>
      <c r="G24" s="24"/>
      <c r="I24" s="42"/>
      <c r="J24" s="40">
        <f t="shared" si="1"/>
        <v>0</v>
      </c>
    </row>
    <row r="25" spans="1:11" x14ac:dyDescent="0.3">
      <c r="A25" s="19">
        <v>44492</v>
      </c>
      <c r="B25" s="2"/>
      <c r="C25" s="3"/>
      <c r="D25" s="15" t="str">
        <f t="shared" si="0"/>
        <v/>
      </c>
      <c r="F25" s="15"/>
      <c r="I25" s="8"/>
      <c r="J25" s="40">
        <f t="shared" si="1"/>
        <v>0</v>
      </c>
    </row>
    <row r="26" spans="1:11" x14ac:dyDescent="0.3">
      <c r="A26" s="19">
        <v>44493</v>
      </c>
      <c r="B26" s="2">
        <v>0.79166666666666663</v>
      </c>
      <c r="C26" s="3">
        <v>36.6</v>
      </c>
      <c r="D26" s="15">
        <f t="shared" si="0"/>
        <v>65.710054088739213</v>
      </c>
      <c r="F26" s="15">
        <v>36.299999999999997</v>
      </c>
      <c r="G26" s="25">
        <v>5</v>
      </c>
      <c r="I26" s="8">
        <v>36.9</v>
      </c>
      <c r="J26" s="40">
        <f t="shared" si="1"/>
        <v>0.29999999999999716</v>
      </c>
    </row>
    <row r="27" spans="1:11" x14ac:dyDescent="0.3">
      <c r="A27" s="19">
        <v>44494</v>
      </c>
      <c r="B27" s="2">
        <v>0.25</v>
      </c>
      <c r="C27" s="3">
        <v>36.6</v>
      </c>
      <c r="D27" s="15">
        <f t="shared" si="0"/>
        <v>65.710054088739213</v>
      </c>
      <c r="F27" s="15">
        <v>36.5</v>
      </c>
      <c r="G27" s="24">
        <v>12</v>
      </c>
      <c r="I27" s="8">
        <v>36.799999999999997</v>
      </c>
      <c r="J27" s="40">
        <f t="shared" si="1"/>
        <v>0.19999999999999574</v>
      </c>
    </row>
    <row r="28" spans="1:11" x14ac:dyDescent="0.3">
      <c r="A28" s="19">
        <v>44495</v>
      </c>
      <c r="B28" s="2">
        <v>0.25</v>
      </c>
      <c r="C28" s="3">
        <v>36.1</v>
      </c>
      <c r="D28" s="15">
        <f t="shared" si="0"/>
        <v>40.135547432651506</v>
      </c>
      <c r="F28" s="15">
        <v>36.299999999999997</v>
      </c>
      <c r="G28" s="25">
        <v>5</v>
      </c>
      <c r="I28" s="8">
        <v>36.4</v>
      </c>
      <c r="J28" s="40">
        <f t="shared" si="1"/>
        <v>0.29999999999999716</v>
      </c>
    </row>
    <row r="29" spans="1:11" x14ac:dyDescent="0.3">
      <c r="A29" s="19">
        <v>44496</v>
      </c>
      <c r="B29" s="2">
        <v>0.27083333333333331</v>
      </c>
      <c r="C29" s="3">
        <v>36.299999999999997</v>
      </c>
      <c r="D29" s="15">
        <f t="shared" si="0"/>
        <v>50.365350095086377</v>
      </c>
      <c r="F29" s="15">
        <v>36.299999999999997</v>
      </c>
      <c r="G29" s="57">
        <v>11</v>
      </c>
      <c r="I29" s="8">
        <v>36.5</v>
      </c>
      <c r="J29" s="40">
        <f t="shared" si="1"/>
        <v>0.20000000000000284</v>
      </c>
    </row>
    <row r="30" spans="1:11" x14ac:dyDescent="0.3">
      <c r="A30" s="19">
        <v>44497</v>
      </c>
      <c r="B30" s="2">
        <v>0.29166666666666669</v>
      </c>
      <c r="C30" s="3">
        <v>36.5</v>
      </c>
      <c r="D30" s="15">
        <f t="shared" si="0"/>
        <v>60.595152757521603</v>
      </c>
      <c r="E30" t="s">
        <v>4</v>
      </c>
      <c r="F30" s="15">
        <v>36.200000000000003</v>
      </c>
      <c r="G30" s="26">
        <v>5</v>
      </c>
      <c r="I30" s="8">
        <v>36.700000000000003</v>
      </c>
      <c r="J30" s="40">
        <f t="shared" si="1"/>
        <v>0.20000000000000284</v>
      </c>
    </row>
    <row r="31" spans="1:11" x14ac:dyDescent="0.3">
      <c r="A31" s="19">
        <v>44498</v>
      </c>
      <c r="B31" s="2">
        <v>0.27083333333333331</v>
      </c>
      <c r="C31" s="3">
        <v>36.1</v>
      </c>
      <c r="D31" s="15">
        <f t="shared" si="0"/>
        <v>40.135547432651506</v>
      </c>
      <c r="F31" s="15">
        <v>36.200000000000003</v>
      </c>
      <c r="G31" s="26">
        <v>5</v>
      </c>
      <c r="I31" s="8">
        <v>36.200000000000003</v>
      </c>
      <c r="J31" s="40">
        <f t="shared" si="1"/>
        <v>0.10000000000000142</v>
      </c>
    </row>
    <row r="32" spans="1:11" x14ac:dyDescent="0.3">
      <c r="A32" s="19">
        <v>44499</v>
      </c>
      <c r="B32" s="2">
        <v>0.26041666666666669</v>
      </c>
      <c r="C32" s="3">
        <v>35.700000000000003</v>
      </c>
      <c r="D32" s="15">
        <f t="shared" si="0"/>
        <v>19.675942107781417</v>
      </c>
      <c r="F32" s="15" t="s">
        <v>10</v>
      </c>
      <c r="G32" s="24">
        <v>31</v>
      </c>
      <c r="I32" s="8">
        <v>35.799999999999997</v>
      </c>
      <c r="J32" s="40">
        <f t="shared" si="1"/>
        <v>9.9999999999994316E-2</v>
      </c>
    </row>
    <row r="33" spans="1:10" x14ac:dyDescent="0.3">
      <c r="A33" s="19">
        <v>44500</v>
      </c>
      <c r="B33" s="2">
        <v>0.77083333333333337</v>
      </c>
      <c r="C33" s="3">
        <v>36.200000000000003</v>
      </c>
      <c r="D33" s="15">
        <f t="shared" si="0"/>
        <v>45.250448763869123</v>
      </c>
      <c r="F33" s="15">
        <v>36.200000000000003</v>
      </c>
      <c r="G33" s="27"/>
      <c r="I33" s="8">
        <v>36.1</v>
      </c>
      <c r="J33" s="40">
        <f t="shared" si="1"/>
        <v>-0.10000000000000142</v>
      </c>
    </row>
  </sheetData>
  <phoneticPr fontId="1"/>
  <conditionalFormatting sqref="C3:C30 C32:C33">
    <cfRule type="expression" dxfId="90" priority="6" stopIfTrue="1">
      <formula>$C3=0</formula>
    </cfRule>
    <cfRule type="expression" dxfId="89" priority="7">
      <formula>$D3&gt;70</formula>
    </cfRule>
    <cfRule type="expression" dxfId="88" priority="8">
      <formula>$D3&gt;60</formula>
    </cfRule>
    <cfRule type="expression" dxfId="87" priority="9">
      <formula>$D3&lt;40</formula>
    </cfRule>
    <cfRule type="expression" dxfId="86" priority="10">
      <formula>$D3&lt;30</formula>
    </cfRule>
  </conditionalFormatting>
  <conditionalFormatting sqref="C31">
    <cfRule type="expression" dxfId="85" priority="1" stopIfTrue="1">
      <formula>$C31=0</formula>
    </cfRule>
    <cfRule type="expression" dxfId="84" priority="2">
      <formula>$D31&gt;70</formula>
    </cfRule>
    <cfRule type="expression" dxfId="83" priority="3">
      <formula>$D31&gt;60</formula>
    </cfRule>
    <cfRule type="expression" dxfId="82" priority="4">
      <formula>$D31&lt;40</formula>
    </cfRule>
    <cfRule type="expression" dxfId="81" priority="5">
      <formula>$D31&lt;30</formula>
    </cfRule>
  </conditionalFormatting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E6916-37A8-4C3E-B223-CC196347D24A}">
  <dimension ref="A1:K33"/>
  <sheetViews>
    <sheetView topLeftCell="A4" workbookViewId="0">
      <selection activeCell="L16" sqref="L16"/>
    </sheetView>
  </sheetViews>
  <sheetFormatPr defaultRowHeight="19.5" x14ac:dyDescent="0.3"/>
  <cols>
    <col min="1" max="1" width="12.5" customWidth="1"/>
    <col min="3" max="3" width="9.4140625" bestFit="1" customWidth="1"/>
    <col min="5" max="5" width="12.75" customWidth="1"/>
    <col min="7" max="7" width="8.6640625" style="6"/>
    <col min="9" max="9" width="10.75" customWidth="1"/>
    <col min="10" max="10" width="6.5" customWidth="1"/>
  </cols>
  <sheetData>
    <row r="1" spans="1:10" x14ac:dyDescent="0.3">
      <c r="C1" s="6" t="s">
        <v>0</v>
      </c>
      <c r="D1" s="6" t="s">
        <v>1</v>
      </c>
      <c r="I1" s="8">
        <f>AVERAGEIF(I3:I234,"&lt;&gt;0")</f>
        <v>36.476000000000006</v>
      </c>
    </row>
    <row r="2" spans="1:10" ht="42.75" customHeight="1" x14ac:dyDescent="0.3">
      <c r="C2" s="5">
        <f>AVERAGEIF(C3:C234,"&lt;&gt;0")</f>
        <v>36.224000000000004</v>
      </c>
      <c r="D2" s="7">
        <f>STDEVPA(C3:C28)</f>
        <v>0.30934060512212702</v>
      </c>
      <c r="E2" t="s">
        <v>2</v>
      </c>
      <c r="I2" t="s">
        <v>8</v>
      </c>
    </row>
    <row r="3" spans="1:10" x14ac:dyDescent="0.3">
      <c r="A3" s="19">
        <v>44501</v>
      </c>
      <c r="B3" s="20">
        <v>0.25</v>
      </c>
      <c r="C3" s="21">
        <v>36.4</v>
      </c>
      <c r="D3" s="15">
        <f>IF(C3="","",IF($D$2=0,50,(C3-$C$2)/$D$2*10+50))</f>
        <v>55.689521423497261</v>
      </c>
      <c r="E3" s="14"/>
      <c r="F3" s="15">
        <v>36.1</v>
      </c>
      <c r="G3" s="24">
        <v>11</v>
      </c>
      <c r="H3" t="s">
        <v>4</v>
      </c>
      <c r="I3" s="42">
        <v>36.700000000000003</v>
      </c>
      <c r="J3" s="40">
        <f>I3-C3</f>
        <v>0.30000000000000426</v>
      </c>
    </row>
    <row r="4" spans="1:10" x14ac:dyDescent="0.3">
      <c r="A4" s="19">
        <v>44502</v>
      </c>
      <c r="B4" s="20">
        <v>0.29166666666666669</v>
      </c>
      <c r="C4" s="21">
        <v>36.299999999999997</v>
      </c>
      <c r="D4" s="15">
        <f t="shared" ref="D4:D33" si="0">IF(C4="","",IF($D$2=0,50,(C4-$C$2)/$D$2*10+50))</f>
        <v>52.456838796510041</v>
      </c>
      <c r="E4" s="14"/>
      <c r="F4" s="15">
        <v>36.200000000000003</v>
      </c>
      <c r="G4" s="23">
        <v>5</v>
      </c>
      <c r="H4" t="s">
        <v>4</v>
      </c>
      <c r="I4" s="42">
        <v>36.700000000000003</v>
      </c>
      <c r="J4" s="40">
        <f t="shared" ref="J4:J32" si="1">I4-C4</f>
        <v>0.40000000000000568</v>
      </c>
    </row>
    <row r="5" spans="1:10" x14ac:dyDescent="0.3">
      <c r="A5" s="19">
        <v>44503</v>
      </c>
      <c r="B5" s="20">
        <v>0.29166666666666669</v>
      </c>
      <c r="C5" s="21">
        <v>36.1</v>
      </c>
      <c r="D5" s="15">
        <f t="shared" si="0"/>
        <v>45.991473542535829</v>
      </c>
      <c r="E5" s="14"/>
      <c r="F5" s="15">
        <v>36.299999999999997</v>
      </c>
      <c r="G5" s="24">
        <v>7</v>
      </c>
      <c r="I5" s="42">
        <v>36.299999999999997</v>
      </c>
      <c r="J5" s="40">
        <f t="shared" si="1"/>
        <v>0.19999999999999574</v>
      </c>
    </row>
    <row r="6" spans="1:10" x14ac:dyDescent="0.3">
      <c r="A6" s="19">
        <v>44504</v>
      </c>
      <c r="B6" s="2">
        <v>0.28125</v>
      </c>
      <c r="C6" s="3">
        <v>36.200000000000003</v>
      </c>
      <c r="D6" s="15">
        <f t="shared" si="0"/>
        <v>49.224156169523049</v>
      </c>
      <c r="F6" s="15">
        <v>36.1</v>
      </c>
      <c r="G6" s="29">
        <v>14</v>
      </c>
      <c r="I6" s="42">
        <v>36.4</v>
      </c>
      <c r="J6" s="40">
        <f t="shared" si="1"/>
        <v>0.19999999999999574</v>
      </c>
    </row>
    <row r="7" spans="1:10" x14ac:dyDescent="0.3">
      <c r="A7" s="19">
        <v>44505</v>
      </c>
      <c r="B7" s="2"/>
      <c r="C7" s="3"/>
      <c r="D7" s="15" t="str">
        <f t="shared" si="0"/>
        <v/>
      </c>
      <c r="F7" s="15"/>
      <c r="G7" s="24"/>
      <c r="I7" s="42"/>
      <c r="J7" s="40">
        <f t="shared" si="1"/>
        <v>0</v>
      </c>
    </row>
    <row r="8" spans="1:10" x14ac:dyDescent="0.3">
      <c r="A8" s="19">
        <v>44506</v>
      </c>
      <c r="B8" s="2"/>
      <c r="C8" s="3"/>
      <c r="D8" s="15" t="str">
        <f t="shared" si="0"/>
        <v/>
      </c>
      <c r="F8" s="15"/>
      <c r="G8" s="24"/>
      <c r="I8" s="42"/>
      <c r="J8" s="40">
        <f t="shared" si="1"/>
        <v>0</v>
      </c>
    </row>
    <row r="9" spans="1:10" x14ac:dyDescent="0.3">
      <c r="A9" s="19">
        <v>44507</v>
      </c>
      <c r="B9" s="2"/>
      <c r="C9" s="3"/>
      <c r="D9" s="15" t="str">
        <f t="shared" si="0"/>
        <v/>
      </c>
      <c r="F9" s="15"/>
      <c r="G9" s="24"/>
      <c r="I9" s="42"/>
      <c r="J9" s="40">
        <f t="shared" si="1"/>
        <v>0</v>
      </c>
    </row>
    <row r="10" spans="1:10" x14ac:dyDescent="0.3">
      <c r="A10" s="19">
        <v>44508</v>
      </c>
      <c r="B10" s="20">
        <v>0.27083333333333331</v>
      </c>
      <c r="C10" s="21">
        <v>36.799999999999997</v>
      </c>
      <c r="D10" s="15">
        <f t="shared" si="0"/>
        <v>68.620251931445921</v>
      </c>
      <c r="E10" s="14"/>
      <c r="F10" s="15">
        <v>36.4</v>
      </c>
      <c r="G10" s="41">
        <v>5</v>
      </c>
      <c r="I10" s="42">
        <v>36.700000000000003</v>
      </c>
      <c r="J10" s="40">
        <f t="shared" si="1"/>
        <v>-9.9999999999994316E-2</v>
      </c>
    </row>
    <row r="11" spans="1:10" x14ac:dyDescent="0.3">
      <c r="A11" s="19">
        <v>44509</v>
      </c>
      <c r="B11" s="20">
        <v>0.27083333333333331</v>
      </c>
      <c r="C11" s="21">
        <v>36.5</v>
      </c>
      <c r="D11" s="15">
        <f t="shared" si="0"/>
        <v>58.922204050484481</v>
      </c>
      <c r="E11" s="14"/>
      <c r="F11" s="15">
        <v>36.299999999999997</v>
      </c>
      <c r="G11" s="41">
        <v>5</v>
      </c>
      <c r="I11" s="42">
        <v>36.6</v>
      </c>
      <c r="J11" s="40">
        <f t="shared" si="1"/>
        <v>0.10000000000000142</v>
      </c>
    </row>
    <row r="12" spans="1:10" x14ac:dyDescent="0.3">
      <c r="A12" s="19">
        <v>44510</v>
      </c>
      <c r="B12" s="20">
        <v>0.25</v>
      </c>
      <c r="C12" s="21">
        <v>36.200000000000003</v>
      </c>
      <c r="D12" s="15">
        <f t="shared" si="0"/>
        <v>49.224156169523049</v>
      </c>
      <c r="E12" s="14"/>
      <c r="F12" s="15">
        <v>36.299999999999997</v>
      </c>
      <c r="G12" s="28">
        <v>26</v>
      </c>
      <c r="I12" s="42">
        <v>36.6</v>
      </c>
      <c r="J12" s="40">
        <f t="shared" si="1"/>
        <v>0.39999999999999858</v>
      </c>
    </row>
    <row r="13" spans="1:10" x14ac:dyDescent="0.3">
      <c r="A13" s="19">
        <v>44511</v>
      </c>
      <c r="B13" s="20">
        <v>0.27083333333333331</v>
      </c>
      <c r="C13" s="21">
        <v>36.4</v>
      </c>
      <c r="D13" s="15">
        <f t="shared" si="0"/>
        <v>55.689521423497261</v>
      </c>
      <c r="E13" s="14"/>
      <c r="F13" s="15">
        <v>36.200000000000003</v>
      </c>
      <c r="G13" s="41">
        <v>5</v>
      </c>
      <c r="I13" s="42">
        <v>36.700000000000003</v>
      </c>
      <c r="J13" s="40">
        <f t="shared" si="1"/>
        <v>0.30000000000000426</v>
      </c>
    </row>
    <row r="14" spans="1:10" x14ac:dyDescent="0.3">
      <c r="A14" s="19">
        <v>44512</v>
      </c>
      <c r="B14" s="2">
        <v>0.27083333333333331</v>
      </c>
      <c r="C14" s="3">
        <v>36.200000000000003</v>
      </c>
      <c r="D14" s="15">
        <f t="shared" si="0"/>
        <v>49.224156169523049</v>
      </c>
      <c r="E14" s="14"/>
      <c r="F14" s="15">
        <v>36.1</v>
      </c>
      <c r="G14" s="24">
        <v>47</v>
      </c>
      <c r="I14" s="42">
        <v>36.4</v>
      </c>
      <c r="J14" s="40">
        <f t="shared" si="1"/>
        <v>0.19999999999999574</v>
      </c>
    </row>
    <row r="15" spans="1:10" x14ac:dyDescent="0.3">
      <c r="A15" s="19">
        <v>44513</v>
      </c>
      <c r="B15" s="2">
        <v>0.28125</v>
      </c>
      <c r="C15" s="3">
        <v>36.5</v>
      </c>
      <c r="D15" s="15">
        <f t="shared" si="0"/>
        <v>58.922204050484481</v>
      </c>
      <c r="F15" s="15">
        <v>36.200000000000003</v>
      </c>
      <c r="G15" s="24">
        <v>45</v>
      </c>
      <c r="I15" s="42">
        <v>36.5</v>
      </c>
      <c r="J15" s="40">
        <f t="shared" si="1"/>
        <v>0</v>
      </c>
    </row>
    <row r="16" spans="1:10" x14ac:dyDescent="0.3">
      <c r="A16" s="19">
        <v>44514</v>
      </c>
      <c r="B16" s="2">
        <v>0.70833333333333337</v>
      </c>
      <c r="C16" s="3">
        <v>36</v>
      </c>
      <c r="D16" s="15">
        <f t="shared" si="0"/>
        <v>42.758790915548609</v>
      </c>
      <c r="F16" s="15">
        <v>36.4</v>
      </c>
      <c r="G16" s="28">
        <v>58</v>
      </c>
      <c r="I16" s="42">
        <v>36.4</v>
      </c>
      <c r="J16" s="40">
        <f t="shared" si="1"/>
        <v>0.39999999999999858</v>
      </c>
    </row>
    <row r="17" spans="1:11" x14ac:dyDescent="0.3">
      <c r="A17" s="19">
        <v>44515</v>
      </c>
      <c r="B17" s="2">
        <v>0.25</v>
      </c>
      <c r="C17" s="3">
        <v>36.4</v>
      </c>
      <c r="D17" s="15">
        <f t="shared" si="0"/>
        <v>55.689521423497261</v>
      </c>
      <c r="F17" s="15">
        <v>36.299999999999997</v>
      </c>
      <c r="G17" s="25">
        <v>5</v>
      </c>
      <c r="I17" s="42">
        <v>36.5</v>
      </c>
      <c r="J17" s="40">
        <f t="shared" si="1"/>
        <v>0.10000000000000142</v>
      </c>
    </row>
    <row r="18" spans="1:11" x14ac:dyDescent="0.3">
      <c r="A18" s="19">
        <v>44516</v>
      </c>
      <c r="B18" s="2">
        <v>0.25</v>
      </c>
      <c r="C18" s="3">
        <v>36.299999999999997</v>
      </c>
      <c r="D18" s="15">
        <f t="shared" si="0"/>
        <v>52.456838796510041</v>
      </c>
      <c r="F18" s="15">
        <v>36.299999999999997</v>
      </c>
      <c r="G18" s="25">
        <v>5</v>
      </c>
      <c r="I18" s="42">
        <v>36.700000000000003</v>
      </c>
      <c r="J18" s="40">
        <f t="shared" si="1"/>
        <v>0.40000000000000568</v>
      </c>
    </row>
    <row r="19" spans="1:11" x14ac:dyDescent="0.3">
      <c r="A19" s="19">
        <v>44517</v>
      </c>
      <c r="B19" s="2">
        <v>0.70833333333333337</v>
      </c>
      <c r="C19" s="3">
        <v>36.200000000000003</v>
      </c>
      <c r="D19" s="15">
        <f t="shared" si="0"/>
        <v>49.224156169523049</v>
      </c>
      <c r="F19" s="15">
        <v>36.200000000000003</v>
      </c>
      <c r="G19" s="24">
        <v>56</v>
      </c>
      <c r="I19" s="42">
        <v>36.6</v>
      </c>
      <c r="J19" s="40">
        <f t="shared" si="1"/>
        <v>0.39999999999999858</v>
      </c>
    </row>
    <row r="20" spans="1:11" hidden="1" x14ac:dyDescent="0.3">
      <c r="A20" s="19">
        <v>44518</v>
      </c>
      <c r="B20" s="2"/>
      <c r="C20" s="3"/>
      <c r="D20" s="15" t="str">
        <f t="shared" si="0"/>
        <v/>
      </c>
      <c r="F20" s="15"/>
      <c r="G20" s="25">
        <v>5</v>
      </c>
      <c r="I20" s="42"/>
      <c r="J20" s="40">
        <f t="shared" si="1"/>
        <v>0</v>
      </c>
    </row>
    <row r="21" spans="1:11" x14ac:dyDescent="0.3">
      <c r="A21" s="19">
        <v>44519</v>
      </c>
      <c r="B21" s="20">
        <v>0.33333333333333331</v>
      </c>
      <c r="C21" s="21">
        <v>35.5</v>
      </c>
      <c r="D21" s="15">
        <f t="shared" si="0"/>
        <v>26.595377780612729</v>
      </c>
      <c r="E21" s="14"/>
      <c r="F21" s="58" t="s">
        <v>10</v>
      </c>
      <c r="G21" s="24">
        <v>63</v>
      </c>
      <c r="H21" s="14"/>
      <c r="I21" s="42">
        <v>35.799999999999997</v>
      </c>
      <c r="J21" s="55">
        <f t="shared" si="1"/>
        <v>0.29999999999999716</v>
      </c>
      <c r="K21" s="14"/>
    </row>
    <row r="22" spans="1:11" hidden="1" x14ac:dyDescent="0.3">
      <c r="A22" s="19">
        <v>44520</v>
      </c>
      <c r="B22" s="2"/>
      <c r="C22" s="3"/>
      <c r="D22" s="15" t="str">
        <f t="shared" si="0"/>
        <v/>
      </c>
      <c r="F22" s="15"/>
      <c r="G22" s="24"/>
      <c r="I22" s="42"/>
      <c r="J22" s="40">
        <f t="shared" si="1"/>
        <v>0</v>
      </c>
    </row>
    <row r="23" spans="1:11" x14ac:dyDescent="0.3">
      <c r="A23" s="19">
        <v>44521</v>
      </c>
      <c r="B23" s="2">
        <v>0.79166666666666663</v>
      </c>
      <c r="C23" s="3">
        <v>35.6</v>
      </c>
      <c r="D23" s="15">
        <f t="shared" si="0"/>
        <v>29.828060407599949</v>
      </c>
      <c r="F23" s="15">
        <v>36.299999999999997</v>
      </c>
      <c r="G23" s="27">
        <v>61</v>
      </c>
      <c r="I23" s="42">
        <v>36.200000000000003</v>
      </c>
      <c r="J23" s="40">
        <f t="shared" si="1"/>
        <v>0.60000000000000142</v>
      </c>
    </row>
    <row r="24" spans="1:11" x14ac:dyDescent="0.3">
      <c r="A24" s="19">
        <v>44522</v>
      </c>
      <c r="B24" s="2">
        <v>0.29166666666666669</v>
      </c>
      <c r="C24" s="3">
        <v>35.6</v>
      </c>
      <c r="D24" s="15">
        <f t="shared" si="0"/>
        <v>29.828060407599949</v>
      </c>
      <c r="F24" s="15">
        <v>36.200000000000003</v>
      </c>
      <c r="G24" s="24">
        <v>9</v>
      </c>
      <c r="I24" s="42">
        <v>36.200000000000003</v>
      </c>
      <c r="J24" s="40">
        <f t="shared" si="1"/>
        <v>0.60000000000000142</v>
      </c>
    </row>
    <row r="25" spans="1:11" x14ac:dyDescent="0.3">
      <c r="A25" s="19">
        <v>44523</v>
      </c>
      <c r="B25" s="2">
        <v>0.33333333333333331</v>
      </c>
      <c r="C25" s="3">
        <v>36.4</v>
      </c>
      <c r="D25" s="15">
        <f t="shared" si="0"/>
        <v>55.689521423497261</v>
      </c>
      <c r="F25" s="15">
        <v>36.299999999999997</v>
      </c>
      <c r="G25" s="6">
        <v>32</v>
      </c>
      <c r="I25" s="42">
        <v>36.6</v>
      </c>
      <c r="J25" s="40">
        <f t="shared" si="1"/>
        <v>0.20000000000000284</v>
      </c>
    </row>
    <row r="26" spans="1:11" x14ac:dyDescent="0.3">
      <c r="A26" s="19">
        <v>44524</v>
      </c>
      <c r="B26" s="2">
        <v>0.27083333333333331</v>
      </c>
      <c r="C26" s="3">
        <v>36.299999999999997</v>
      </c>
      <c r="D26" s="15">
        <f t="shared" si="0"/>
        <v>52.456838796510041</v>
      </c>
      <c r="F26" s="15">
        <v>36.4</v>
      </c>
      <c r="G26" s="24">
        <v>51</v>
      </c>
      <c r="I26" s="42">
        <v>36.5</v>
      </c>
      <c r="J26" s="40">
        <f t="shared" si="1"/>
        <v>0.20000000000000284</v>
      </c>
    </row>
    <row r="27" spans="1:11" x14ac:dyDescent="0.3">
      <c r="A27" s="19">
        <v>44525</v>
      </c>
      <c r="B27" s="2">
        <v>0.27083333333333331</v>
      </c>
      <c r="C27" s="3">
        <v>36.1</v>
      </c>
      <c r="D27" s="15">
        <f t="shared" si="0"/>
        <v>45.991473542535829</v>
      </c>
      <c r="F27" s="15">
        <v>36.200000000000003</v>
      </c>
      <c r="G27" s="24">
        <v>59</v>
      </c>
      <c r="I27" s="42">
        <v>36.299999999999997</v>
      </c>
      <c r="J27" s="40">
        <f t="shared" si="1"/>
        <v>0.19999999999999574</v>
      </c>
    </row>
    <row r="28" spans="1:11" x14ac:dyDescent="0.3">
      <c r="A28" s="19">
        <v>44526</v>
      </c>
      <c r="B28" s="2">
        <v>0.35416666666666669</v>
      </c>
      <c r="C28" s="3">
        <v>36.1</v>
      </c>
      <c r="D28" s="15">
        <f t="shared" si="0"/>
        <v>45.991473542535829</v>
      </c>
      <c r="F28" s="15">
        <v>36.200000000000003</v>
      </c>
      <c r="G28" s="24">
        <v>25</v>
      </c>
      <c r="I28" s="42">
        <v>36.700000000000003</v>
      </c>
      <c r="J28" s="40">
        <f t="shared" si="1"/>
        <v>0.60000000000000142</v>
      </c>
    </row>
    <row r="29" spans="1:11" x14ac:dyDescent="0.3">
      <c r="A29" s="19">
        <v>44527</v>
      </c>
      <c r="B29" s="2">
        <v>0.1875</v>
      </c>
      <c r="C29" s="3">
        <v>36.1</v>
      </c>
      <c r="D29" s="15">
        <f t="shared" si="0"/>
        <v>45.991473542535829</v>
      </c>
      <c r="F29" s="15">
        <v>36.200000000000003</v>
      </c>
      <c r="G29" s="57">
        <v>46</v>
      </c>
      <c r="I29" s="42">
        <v>36.1</v>
      </c>
      <c r="J29" s="40">
        <f t="shared" si="1"/>
        <v>0</v>
      </c>
    </row>
    <row r="30" spans="1:11" x14ac:dyDescent="0.3">
      <c r="A30" s="19">
        <v>44528</v>
      </c>
      <c r="B30" s="2">
        <v>0.79166666666666663</v>
      </c>
      <c r="C30" s="3">
        <v>36.4</v>
      </c>
      <c r="D30" s="15">
        <f t="shared" si="0"/>
        <v>55.689521423497261</v>
      </c>
      <c r="E30" t="s">
        <v>4</v>
      </c>
      <c r="F30" s="15">
        <v>36</v>
      </c>
      <c r="G30" s="29">
        <v>64</v>
      </c>
      <c r="I30" s="42">
        <v>36.4</v>
      </c>
      <c r="J30" s="40">
        <f t="shared" si="1"/>
        <v>0</v>
      </c>
    </row>
    <row r="31" spans="1:11" x14ac:dyDescent="0.3">
      <c r="A31" s="19">
        <v>44529</v>
      </c>
      <c r="B31" s="2">
        <v>0.3125</v>
      </c>
      <c r="C31" s="3">
        <v>36.799999999999997</v>
      </c>
      <c r="D31" s="15">
        <f t="shared" si="0"/>
        <v>68.620251931445921</v>
      </c>
      <c r="F31" s="15">
        <v>36.4</v>
      </c>
      <c r="G31" s="26">
        <v>9</v>
      </c>
      <c r="I31" s="42">
        <v>36.700000000000003</v>
      </c>
      <c r="J31" s="40">
        <f t="shared" si="1"/>
        <v>-9.9999999999994316E-2</v>
      </c>
    </row>
    <row r="32" spans="1:11" x14ac:dyDescent="0.3">
      <c r="A32" s="19">
        <v>44530</v>
      </c>
      <c r="B32" s="2">
        <v>0.27083333333333331</v>
      </c>
      <c r="C32" s="3">
        <v>36.200000000000003</v>
      </c>
      <c r="D32" s="15">
        <f t="shared" si="0"/>
        <v>49.224156169523049</v>
      </c>
      <c r="F32" s="15">
        <v>36.200000000000003</v>
      </c>
      <c r="G32" s="25">
        <v>5</v>
      </c>
      <c r="I32" s="42">
        <v>36.6</v>
      </c>
      <c r="J32" s="40">
        <f t="shared" si="1"/>
        <v>0.39999999999999858</v>
      </c>
    </row>
    <row r="33" spans="1:10" x14ac:dyDescent="0.3">
      <c r="A33" s="19" t="s">
        <v>4</v>
      </c>
      <c r="B33" s="2"/>
      <c r="C33" s="3"/>
      <c r="D33" s="15" t="str">
        <f t="shared" si="0"/>
        <v/>
      </c>
      <c r="F33" s="15"/>
      <c r="G33" s="27"/>
      <c r="I33" s="8"/>
      <c r="J33" s="40" t="s">
        <v>4</v>
      </c>
    </row>
  </sheetData>
  <phoneticPr fontId="1"/>
  <conditionalFormatting sqref="C3:C30 C32:C33">
    <cfRule type="expression" dxfId="80" priority="6" stopIfTrue="1">
      <formula>$C3=0</formula>
    </cfRule>
    <cfRule type="expression" dxfId="79" priority="7">
      <formula>$D3&gt;70</formula>
    </cfRule>
    <cfRule type="expression" dxfId="78" priority="8">
      <formula>$D3&gt;60</formula>
    </cfRule>
    <cfRule type="expression" dxfId="77" priority="9">
      <formula>$D3&lt;40</formula>
    </cfRule>
    <cfRule type="expression" dxfId="76" priority="10">
      <formula>$D3&lt;30</formula>
    </cfRule>
  </conditionalFormatting>
  <conditionalFormatting sqref="C31">
    <cfRule type="expression" dxfId="75" priority="1" stopIfTrue="1">
      <formula>$C31=0</formula>
    </cfRule>
    <cfRule type="expression" dxfId="74" priority="2">
      <formula>$D31&gt;70</formula>
    </cfRule>
    <cfRule type="expression" dxfId="73" priority="3">
      <formula>$D31&gt;60</formula>
    </cfRule>
    <cfRule type="expression" dxfId="72" priority="4">
      <formula>$D31&lt;40</formula>
    </cfRule>
    <cfRule type="expression" dxfId="71" priority="5">
      <formula>$D31&lt;30</formula>
    </cfRule>
  </conditionalFormatting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44D9F-40F1-4D3C-807F-A6186C793967}">
  <dimension ref="A1:K33"/>
  <sheetViews>
    <sheetView topLeftCell="A3" workbookViewId="0">
      <selection activeCell="C31" sqref="C31"/>
    </sheetView>
  </sheetViews>
  <sheetFormatPr defaultRowHeight="19.5" x14ac:dyDescent="0.3"/>
  <cols>
    <col min="1" max="1" width="12.5" customWidth="1"/>
    <col min="3" max="3" width="9.4140625" bestFit="1" customWidth="1"/>
    <col min="5" max="5" width="12.75" customWidth="1"/>
    <col min="7" max="7" width="8.6640625" style="6"/>
    <col min="9" max="9" width="10.75" customWidth="1"/>
    <col min="10" max="10" width="6.5" customWidth="1"/>
  </cols>
  <sheetData>
    <row r="1" spans="1:10" x14ac:dyDescent="0.3">
      <c r="C1" s="6" t="s">
        <v>0</v>
      </c>
      <c r="D1" s="6" t="s">
        <v>1</v>
      </c>
      <c r="I1" s="8">
        <f>AVERAGEIF(I3:I234,"&lt;&gt;0")</f>
        <v>36.513043478260869</v>
      </c>
    </row>
    <row r="2" spans="1:10" ht="42.75" customHeight="1" x14ac:dyDescent="0.3">
      <c r="C2" s="5">
        <f>AVERAGEIF(C3:C234,"&lt;&gt;0")</f>
        <v>36.373913043478275</v>
      </c>
      <c r="D2" s="7">
        <f>STDEVPA(C3:C28)</f>
        <v>0.2312344865176946</v>
      </c>
      <c r="E2" t="s">
        <v>2</v>
      </c>
      <c r="I2" t="s">
        <v>8</v>
      </c>
    </row>
    <row r="3" spans="1:10" x14ac:dyDescent="0.3">
      <c r="A3" s="19">
        <v>44531</v>
      </c>
      <c r="B3" s="20">
        <v>0.27083333333333331</v>
      </c>
      <c r="C3" s="21">
        <v>36.6</v>
      </c>
      <c r="D3" s="15">
        <f>IF(C3="","",IF($D$2=0,50,(C3-$C$2)/$D$2*10+50))</f>
        <v>59.777389174362</v>
      </c>
      <c r="E3" s="14"/>
      <c r="F3" s="15">
        <v>36.4</v>
      </c>
      <c r="G3" s="24">
        <v>9</v>
      </c>
      <c r="H3" t="s">
        <v>4</v>
      </c>
      <c r="I3" s="42">
        <v>36.700000000000003</v>
      </c>
      <c r="J3" s="40">
        <f>I3-C3</f>
        <v>0.10000000000000142</v>
      </c>
    </row>
    <row r="4" spans="1:10" x14ac:dyDescent="0.3">
      <c r="A4" s="19">
        <v>44532</v>
      </c>
      <c r="B4" s="20">
        <v>0.27083333333333331</v>
      </c>
      <c r="C4" s="21">
        <v>36.200000000000003</v>
      </c>
      <c r="D4" s="15">
        <f t="shared" ref="D4:D33" si="0">IF(C4="","",IF($D$2=0,50,(C4-$C$2)/$D$2*10+50))</f>
        <v>42.478931404336002</v>
      </c>
      <c r="E4" s="14"/>
      <c r="F4" s="15">
        <v>36.299999999999997</v>
      </c>
      <c r="G4" s="23">
        <v>25</v>
      </c>
      <c r="H4" t="s">
        <v>4</v>
      </c>
      <c r="I4" s="42">
        <v>36.200000000000003</v>
      </c>
      <c r="J4" s="40">
        <f t="shared" ref="J4:J32" si="1">I4-C4</f>
        <v>0</v>
      </c>
    </row>
    <row r="5" spans="1:10" x14ac:dyDescent="0.3">
      <c r="A5" s="19">
        <v>44533</v>
      </c>
      <c r="B5" s="20">
        <v>0.28125</v>
      </c>
      <c r="C5" s="21">
        <v>36.1</v>
      </c>
      <c r="D5" s="15">
        <f t="shared" si="0"/>
        <v>38.154316961829423</v>
      </c>
      <c r="E5" s="14"/>
      <c r="F5" s="15">
        <v>36.200000000000003</v>
      </c>
      <c r="G5" s="24">
        <v>30</v>
      </c>
      <c r="I5" s="42">
        <v>36.4</v>
      </c>
      <c r="J5" s="40">
        <f t="shared" si="1"/>
        <v>0.29999999999999716</v>
      </c>
    </row>
    <row r="6" spans="1:10" x14ac:dyDescent="0.3">
      <c r="A6" s="19">
        <v>44534</v>
      </c>
      <c r="B6" s="2">
        <v>0.35416666666666669</v>
      </c>
      <c r="C6" s="3">
        <v>36</v>
      </c>
      <c r="D6" s="15">
        <f t="shared" si="0"/>
        <v>33.829702519322851</v>
      </c>
      <c r="F6" s="15">
        <v>36.200000000000003</v>
      </c>
      <c r="G6" s="29"/>
      <c r="I6" s="42">
        <v>36.299999999999997</v>
      </c>
      <c r="J6" s="40">
        <f t="shared" si="1"/>
        <v>0.29999999999999716</v>
      </c>
    </row>
    <row r="7" spans="1:10" x14ac:dyDescent="0.3">
      <c r="A7" s="19">
        <v>44535</v>
      </c>
      <c r="B7" s="2"/>
      <c r="C7" s="3"/>
      <c r="D7" s="15" t="str">
        <f t="shared" si="0"/>
        <v/>
      </c>
      <c r="F7" s="15"/>
      <c r="G7" s="24"/>
      <c r="I7" s="42"/>
      <c r="J7" s="40">
        <f t="shared" si="1"/>
        <v>0</v>
      </c>
    </row>
    <row r="8" spans="1:10" x14ac:dyDescent="0.3">
      <c r="A8" s="19">
        <v>44536</v>
      </c>
      <c r="B8" s="2">
        <v>0.27083333333333331</v>
      </c>
      <c r="C8" s="3">
        <v>36.799999999999997</v>
      </c>
      <c r="D8" s="15">
        <f t="shared" si="0"/>
        <v>68.426618059374846</v>
      </c>
      <c r="F8" s="15">
        <v>36.700000000000003</v>
      </c>
      <c r="G8" s="24">
        <v>11</v>
      </c>
      <c r="I8" s="42">
        <v>36.799999999999997</v>
      </c>
      <c r="J8" s="40">
        <f t="shared" si="1"/>
        <v>0</v>
      </c>
    </row>
    <row r="9" spans="1:10" x14ac:dyDescent="0.3">
      <c r="A9" s="19">
        <v>44537</v>
      </c>
      <c r="B9" s="2">
        <v>0.27083333333333331</v>
      </c>
      <c r="C9" s="3">
        <v>36.200000000000003</v>
      </c>
      <c r="D9" s="15">
        <f t="shared" si="0"/>
        <v>42.478931404336002</v>
      </c>
      <c r="F9" s="15">
        <v>36.4</v>
      </c>
      <c r="G9" s="24">
        <v>57</v>
      </c>
      <c r="I9" s="42">
        <v>36.200000000000003</v>
      </c>
      <c r="J9" s="40">
        <f t="shared" si="1"/>
        <v>0</v>
      </c>
    </row>
    <row r="10" spans="1:10" x14ac:dyDescent="0.3">
      <c r="A10" s="19">
        <v>44538</v>
      </c>
      <c r="B10" s="20">
        <v>0.27083333333333331</v>
      </c>
      <c r="C10" s="21">
        <v>36.299999999999997</v>
      </c>
      <c r="D10" s="15">
        <f t="shared" si="0"/>
        <v>46.803545846842269</v>
      </c>
      <c r="E10" s="14"/>
      <c r="F10" s="15">
        <v>36.4</v>
      </c>
      <c r="G10" s="28">
        <v>55</v>
      </c>
      <c r="I10" s="42">
        <v>36.4</v>
      </c>
      <c r="J10" s="40">
        <f t="shared" si="1"/>
        <v>0.10000000000000142</v>
      </c>
    </row>
    <row r="11" spans="1:10" x14ac:dyDescent="0.3">
      <c r="A11" s="19">
        <v>44539</v>
      </c>
      <c r="B11" s="20">
        <v>0.375</v>
      </c>
      <c r="C11" s="21">
        <v>36.1</v>
      </c>
      <c r="D11" s="15">
        <f t="shared" si="0"/>
        <v>38.154316961829423</v>
      </c>
      <c r="E11" s="14"/>
      <c r="F11" s="15">
        <v>36.200000000000003</v>
      </c>
      <c r="G11" s="28">
        <v>31</v>
      </c>
      <c r="I11" s="42">
        <v>36.4</v>
      </c>
      <c r="J11" s="40">
        <f t="shared" si="1"/>
        <v>0.29999999999999716</v>
      </c>
    </row>
    <row r="12" spans="1:10" x14ac:dyDescent="0.3">
      <c r="A12" s="19">
        <v>44540</v>
      </c>
      <c r="B12" s="20">
        <v>0.29166666666666669</v>
      </c>
      <c r="C12" s="21">
        <v>36.299999999999997</v>
      </c>
      <c r="D12" s="15">
        <f t="shared" si="0"/>
        <v>46.803545846842269</v>
      </c>
      <c r="E12" s="14"/>
      <c r="F12" s="15">
        <v>36.200000000000003</v>
      </c>
      <c r="G12" s="28">
        <v>51</v>
      </c>
      <c r="I12" s="42">
        <v>36.4</v>
      </c>
      <c r="J12" s="40">
        <f t="shared" si="1"/>
        <v>0.10000000000000142</v>
      </c>
    </row>
    <row r="13" spans="1:10" x14ac:dyDescent="0.3">
      <c r="A13" s="19">
        <v>44541</v>
      </c>
      <c r="B13" s="20">
        <v>0.29166666666666669</v>
      </c>
      <c r="C13" s="21">
        <v>36.6</v>
      </c>
      <c r="D13" s="15">
        <f t="shared" si="0"/>
        <v>59.777389174362</v>
      </c>
      <c r="E13" s="14"/>
      <c r="F13" s="15">
        <v>36.299999999999997</v>
      </c>
      <c r="G13" s="41">
        <v>6</v>
      </c>
      <c r="I13" s="42">
        <v>36.799999999999997</v>
      </c>
      <c r="J13" s="40">
        <f t="shared" si="1"/>
        <v>0.19999999999999574</v>
      </c>
    </row>
    <row r="14" spans="1:10" x14ac:dyDescent="0.3">
      <c r="A14" s="19">
        <v>44542</v>
      </c>
      <c r="B14" s="2"/>
      <c r="C14" s="3"/>
      <c r="D14" s="15" t="str">
        <f t="shared" si="0"/>
        <v/>
      </c>
      <c r="E14" s="14"/>
      <c r="F14" s="15"/>
      <c r="G14" s="24"/>
      <c r="I14" s="42"/>
      <c r="J14" s="40">
        <f t="shared" si="1"/>
        <v>0</v>
      </c>
    </row>
    <row r="15" spans="1:10" x14ac:dyDescent="0.3">
      <c r="A15" s="19">
        <v>44543</v>
      </c>
      <c r="B15" s="2">
        <v>0.25</v>
      </c>
      <c r="C15" s="3">
        <v>36.1</v>
      </c>
      <c r="D15" s="15">
        <f t="shared" si="0"/>
        <v>38.154316961829423</v>
      </c>
      <c r="F15" s="15">
        <v>36.200000000000003</v>
      </c>
      <c r="G15" s="25">
        <v>7</v>
      </c>
      <c r="I15" s="42">
        <v>36.4</v>
      </c>
      <c r="J15" s="40">
        <f t="shared" si="1"/>
        <v>0.29999999999999716</v>
      </c>
    </row>
    <row r="16" spans="1:10" x14ac:dyDescent="0.3">
      <c r="A16" s="19">
        <v>44544</v>
      </c>
      <c r="B16" s="2"/>
      <c r="C16" s="3"/>
      <c r="D16" s="15" t="str">
        <f t="shared" si="0"/>
        <v/>
      </c>
      <c r="F16" s="15"/>
      <c r="G16" s="28"/>
      <c r="I16" s="42"/>
      <c r="J16" s="40">
        <f t="shared" si="1"/>
        <v>0</v>
      </c>
    </row>
    <row r="17" spans="1:11" x14ac:dyDescent="0.3">
      <c r="A17" s="19">
        <v>44545</v>
      </c>
      <c r="B17" s="2">
        <v>0.29166666666666669</v>
      </c>
      <c r="C17" s="3">
        <v>36.5</v>
      </c>
      <c r="D17" s="15">
        <f t="shared" si="0"/>
        <v>55.45277473185542</v>
      </c>
      <c r="F17" s="15">
        <v>36.4</v>
      </c>
      <c r="G17" s="25">
        <v>5</v>
      </c>
      <c r="I17" s="42">
        <v>36.700000000000003</v>
      </c>
      <c r="J17" s="40">
        <f t="shared" si="1"/>
        <v>0.20000000000000284</v>
      </c>
    </row>
    <row r="18" spans="1:11" x14ac:dyDescent="0.3">
      <c r="A18" s="19">
        <v>44546</v>
      </c>
      <c r="B18" s="2">
        <v>0.25</v>
      </c>
      <c r="C18" s="3">
        <v>36.200000000000003</v>
      </c>
      <c r="D18" s="15">
        <f t="shared" si="0"/>
        <v>42.478931404336002</v>
      </c>
      <c r="F18" s="15">
        <v>36.299999999999997</v>
      </c>
      <c r="G18" s="24">
        <v>70</v>
      </c>
      <c r="I18" s="42">
        <v>36.4</v>
      </c>
      <c r="J18" s="40">
        <f t="shared" si="1"/>
        <v>0.19999999999999574</v>
      </c>
    </row>
    <row r="19" spans="1:11" x14ac:dyDescent="0.3">
      <c r="A19" s="19">
        <v>44547</v>
      </c>
      <c r="B19" s="2">
        <v>0.33333333333333331</v>
      </c>
      <c r="C19" s="3">
        <v>36.5</v>
      </c>
      <c r="D19" s="15">
        <f t="shared" si="0"/>
        <v>55.45277473185542</v>
      </c>
      <c r="F19" s="15">
        <v>36.200000000000003</v>
      </c>
      <c r="G19" s="24">
        <v>45</v>
      </c>
      <c r="I19" s="42">
        <v>36.700000000000003</v>
      </c>
      <c r="J19" s="40">
        <f t="shared" si="1"/>
        <v>0.20000000000000284</v>
      </c>
    </row>
    <row r="20" spans="1:11" x14ac:dyDescent="0.3">
      <c r="A20" s="19">
        <v>44548</v>
      </c>
      <c r="B20" s="2">
        <v>0.29166666666666669</v>
      </c>
      <c r="C20" s="3">
        <v>36.5</v>
      </c>
      <c r="D20" s="15">
        <f t="shared" si="0"/>
        <v>55.45277473185542</v>
      </c>
      <c r="F20" s="15">
        <v>36.4</v>
      </c>
      <c r="G20" s="24">
        <v>36</v>
      </c>
      <c r="I20" s="42">
        <v>36.6</v>
      </c>
      <c r="J20" s="40">
        <f t="shared" si="1"/>
        <v>0.10000000000000142</v>
      </c>
    </row>
    <row r="21" spans="1:11" hidden="1" x14ac:dyDescent="0.3">
      <c r="A21" s="19">
        <v>44549</v>
      </c>
      <c r="B21" s="20" t="s">
        <v>4</v>
      </c>
      <c r="C21" s="21"/>
      <c r="D21" s="15" t="str">
        <f t="shared" si="0"/>
        <v/>
      </c>
      <c r="E21" s="14"/>
      <c r="F21" s="58"/>
      <c r="G21" s="24"/>
      <c r="H21" s="14"/>
      <c r="I21" s="42"/>
      <c r="J21" s="55">
        <f t="shared" si="1"/>
        <v>0</v>
      </c>
      <c r="K21" s="14"/>
    </row>
    <row r="22" spans="1:11" hidden="1" x14ac:dyDescent="0.3">
      <c r="A22" s="19">
        <v>44550</v>
      </c>
      <c r="B22" s="2"/>
      <c r="C22" s="3"/>
      <c r="D22" s="15" t="str">
        <f t="shared" si="0"/>
        <v/>
      </c>
      <c r="F22" s="15"/>
      <c r="G22" s="24"/>
      <c r="I22" s="42"/>
      <c r="J22" s="40">
        <f t="shared" si="1"/>
        <v>0</v>
      </c>
    </row>
    <row r="23" spans="1:11" x14ac:dyDescent="0.3">
      <c r="A23" s="19">
        <v>44551</v>
      </c>
      <c r="B23" s="2">
        <v>0.27083333333333331</v>
      </c>
      <c r="C23" s="3">
        <v>36.200000000000003</v>
      </c>
      <c r="D23" s="15">
        <f t="shared" si="0"/>
        <v>42.478931404336002</v>
      </c>
      <c r="F23" s="15">
        <v>36.299999999999997</v>
      </c>
      <c r="G23" s="27">
        <v>22</v>
      </c>
      <c r="I23" s="42">
        <v>36.299999999999997</v>
      </c>
      <c r="J23" s="40">
        <f t="shared" si="1"/>
        <v>9.9999999999994316E-2</v>
      </c>
    </row>
    <row r="24" spans="1:11" x14ac:dyDescent="0.3">
      <c r="A24" s="19">
        <v>44552</v>
      </c>
      <c r="B24" s="2">
        <v>0.25</v>
      </c>
      <c r="C24" s="3">
        <v>36.700000000000003</v>
      </c>
      <c r="D24" s="15">
        <f t="shared" si="0"/>
        <v>64.102003616868572</v>
      </c>
      <c r="F24" s="15">
        <v>36.4</v>
      </c>
      <c r="G24" s="24">
        <v>21</v>
      </c>
      <c r="I24" s="42">
        <v>36.700000000000003</v>
      </c>
      <c r="J24" s="40">
        <f t="shared" si="1"/>
        <v>0</v>
      </c>
    </row>
    <row r="25" spans="1:11" x14ac:dyDescent="0.3">
      <c r="A25" s="19">
        <v>44553</v>
      </c>
      <c r="B25" s="2">
        <v>0.27083333333333331</v>
      </c>
      <c r="C25" s="3">
        <v>36.6</v>
      </c>
      <c r="D25" s="15">
        <f t="shared" si="0"/>
        <v>59.777389174362</v>
      </c>
      <c r="F25" s="15">
        <v>36.4</v>
      </c>
      <c r="G25" s="6">
        <v>8</v>
      </c>
      <c r="I25" s="42">
        <v>36.700000000000003</v>
      </c>
      <c r="J25" s="40">
        <f t="shared" si="1"/>
        <v>0.10000000000000142</v>
      </c>
    </row>
    <row r="26" spans="1:11" x14ac:dyDescent="0.3">
      <c r="A26" s="19">
        <v>44554</v>
      </c>
      <c r="B26" s="2">
        <v>0.27083333333333331</v>
      </c>
      <c r="C26" s="3">
        <v>36.700000000000003</v>
      </c>
      <c r="D26" s="15">
        <f t="shared" si="0"/>
        <v>64.102003616868572</v>
      </c>
      <c r="F26" s="15">
        <v>36.200000000000003</v>
      </c>
      <c r="G26" s="24">
        <v>5</v>
      </c>
      <c r="I26" s="42">
        <v>36.700000000000003</v>
      </c>
      <c r="J26" s="40">
        <f t="shared" si="1"/>
        <v>0</v>
      </c>
    </row>
    <row r="27" spans="1:11" x14ac:dyDescent="0.3">
      <c r="A27" s="19">
        <v>44555</v>
      </c>
      <c r="B27" s="2">
        <v>0.29166666666666669</v>
      </c>
      <c r="C27" s="3">
        <v>36.200000000000003</v>
      </c>
      <c r="D27" s="15">
        <f t="shared" si="0"/>
        <v>42.478931404336002</v>
      </c>
      <c r="F27" s="15">
        <v>36.200000000000003</v>
      </c>
      <c r="G27" s="24">
        <v>44</v>
      </c>
      <c r="I27" s="42">
        <v>36.4</v>
      </c>
      <c r="J27" s="40">
        <f t="shared" si="1"/>
        <v>0.19999999999999574</v>
      </c>
    </row>
    <row r="28" spans="1:11" x14ac:dyDescent="0.3">
      <c r="A28" s="19">
        <v>44556</v>
      </c>
      <c r="B28" s="2">
        <v>0.29166666666666669</v>
      </c>
      <c r="C28" s="3">
        <v>36.4</v>
      </c>
      <c r="D28" s="15">
        <f t="shared" si="0"/>
        <v>51.128160289348848</v>
      </c>
      <c r="F28" s="15">
        <v>36.200000000000003</v>
      </c>
      <c r="G28" s="24">
        <v>34</v>
      </c>
      <c r="I28" s="42">
        <v>36.5</v>
      </c>
      <c r="J28" s="40">
        <f t="shared" si="1"/>
        <v>0.10000000000000142</v>
      </c>
    </row>
    <row r="29" spans="1:11" x14ac:dyDescent="0.3">
      <c r="A29" s="19">
        <v>44557</v>
      </c>
      <c r="B29" s="2">
        <v>0.29166666666666669</v>
      </c>
      <c r="C29" s="3">
        <v>36.200000000000003</v>
      </c>
      <c r="D29" s="15">
        <f t="shared" si="0"/>
        <v>42.478931404336002</v>
      </c>
      <c r="F29" s="15">
        <v>36.200000000000003</v>
      </c>
      <c r="G29" s="57">
        <v>27</v>
      </c>
      <c r="I29" s="42">
        <v>36.299999999999997</v>
      </c>
      <c r="J29" s="40">
        <f t="shared" si="1"/>
        <v>9.9999999999994316E-2</v>
      </c>
    </row>
    <row r="30" spans="1:11" x14ac:dyDescent="0.3">
      <c r="A30" s="19">
        <v>44558</v>
      </c>
      <c r="B30" s="2">
        <v>0.29166666666666669</v>
      </c>
      <c r="C30" s="3">
        <v>36.6</v>
      </c>
      <c r="D30" s="15">
        <f t="shared" si="0"/>
        <v>59.777389174362</v>
      </c>
      <c r="E30" t="s">
        <v>4</v>
      </c>
      <c r="F30" s="15">
        <v>36.5</v>
      </c>
      <c r="G30" s="29">
        <v>27</v>
      </c>
      <c r="I30" s="42">
        <v>36.799999999999997</v>
      </c>
      <c r="J30" s="40">
        <f t="shared" si="1"/>
        <v>0.19999999999999574</v>
      </c>
    </row>
    <row r="31" spans="1:11" x14ac:dyDescent="0.3">
      <c r="A31" s="19">
        <v>44559</v>
      </c>
      <c r="B31" s="2"/>
      <c r="C31" s="3"/>
      <c r="D31" s="15" t="str">
        <f t="shared" si="0"/>
        <v/>
      </c>
      <c r="F31" s="15"/>
      <c r="G31" s="26"/>
      <c r="I31" s="42"/>
      <c r="J31" s="40">
        <f t="shared" si="1"/>
        <v>0</v>
      </c>
    </row>
    <row r="32" spans="1:11" x14ac:dyDescent="0.3">
      <c r="A32" s="19">
        <v>44560</v>
      </c>
      <c r="B32" s="2"/>
      <c r="C32" s="3"/>
      <c r="D32" s="15" t="str">
        <f t="shared" si="0"/>
        <v/>
      </c>
      <c r="F32" s="15"/>
      <c r="G32" s="25"/>
      <c r="I32" s="42"/>
      <c r="J32" s="40">
        <f t="shared" si="1"/>
        <v>0</v>
      </c>
    </row>
    <row r="33" spans="1:10" x14ac:dyDescent="0.3">
      <c r="A33" s="19">
        <v>44561</v>
      </c>
      <c r="B33" s="2"/>
      <c r="C33" s="3"/>
      <c r="D33" s="15" t="str">
        <f t="shared" si="0"/>
        <v/>
      </c>
      <c r="F33" s="15"/>
      <c r="G33" s="27"/>
      <c r="I33" s="8"/>
      <c r="J33" s="40" t="s">
        <v>4</v>
      </c>
    </row>
  </sheetData>
  <phoneticPr fontId="1"/>
  <conditionalFormatting sqref="C3:C30 C32:C33">
    <cfRule type="expression" dxfId="70" priority="6" stopIfTrue="1">
      <formula>$C3=0</formula>
    </cfRule>
    <cfRule type="expression" dxfId="69" priority="7">
      <formula>$D3&gt;70</formula>
    </cfRule>
    <cfRule type="expression" dxfId="68" priority="8">
      <formula>$D3&gt;60</formula>
    </cfRule>
    <cfRule type="expression" dxfId="67" priority="9">
      <formula>$D3&lt;40</formula>
    </cfRule>
    <cfRule type="expression" dxfId="66" priority="10">
      <formula>$D3&lt;30</formula>
    </cfRule>
  </conditionalFormatting>
  <conditionalFormatting sqref="C31">
    <cfRule type="expression" dxfId="65" priority="1" stopIfTrue="1">
      <formula>$C31=0</formula>
    </cfRule>
    <cfRule type="expression" dxfId="64" priority="2">
      <formula>$D31&gt;70</formula>
    </cfRule>
    <cfRule type="expression" dxfId="63" priority="3">
      <formula>$D31&gt;60</formula>
    </cfRule>
    <cfRule type="expression" dxfId="62" priority="4">
      <formula>$D31&lt;40</formula>
    </cfRule>
    <cfRule type="expression" dxfId="61" priority="5">
      <formula>$D31&lt;30</formula>
    </cfRule>
  </conditionalFormatting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348DD-92D5-42FD-B048-95680D62586A}">
  <dimension ref="A1:K36"/>
  <sheetViews>
    <sheetView topLeftCell="A18" workbookViewId="0">
      <selection activeCell="G36" sqref="G36"/>
    </sheetView>
  </sheetViews>
  <sheetFormatPr defaultRowHeight="19.5" x14ac:dyDescent="0.3"/>
  <cols>
    <col min="1" max="1" width="12.5" customWidth="1"/>
    <col min="3" max="3" width="9.4140625" bestFit="1" customWidth="1"/>
    <col min="5" max="5" width="12.75" customWidth="1"/>
    <col min="7" max="7" width="8.6640625" style="6"/>
    <col min="9" max="9" width="10.75" customWidth="1"/>
    <col min="10" max="10" width="6.5" customWidth="1"/>
  </cols>
  <sheetData>
    <row r="1" spans="1:10" x14ac:dyDescent="0.3">
      <c r="C1" s="6" t="s">
        <v>0</v>
      </c>
      <c r="D1" s="6" t="s">
        <v>1</v>
      </c>
      <c r="I1" s="8">
        <f>AVERAGEIF(I3:I237,"&lt;&gt;0")</f>
        <v>36.496296296296286</v>
      </c>
    </row>
    <row r="2" spans="1:10" ht="42.75" customHeight="1" x14ac:dyDescent="0.3">
      <c r="C2" s="5">
        <f>AVERAGEIF(C3:C237,"&lt;&gt;0")</f>
        <v>36.374074074074073</v>
      </c>
      <c r="D2" s="7">
        <f>STDEVPA(C3:C29)</f>
        <v>0.29406631905065184</v>
      </c>
      <c r="E2" t="s">
        <v>2</v>
      </c>
      <c r="I2" t="s">
        <v>8</v>
      </c>
    </row>
    <row r="3" spans="1:10" x14ac:dyDescent="0.3">
      <c r="A3" s="19">
        <v>44562</v>
      </c>
      <c r="B3" s="20"/>
      <c r="C3" s="21"/>
      <c r="D3" s="15" t="str">
        <f>IF(C3="","",IF($D$2=0,50,(C3-$C$2)/$D$2*10+50))</f>
        <v/>
      </c>
      <c r="E3" s="14"/>
      <c r="F3" s="15"/>
      <c r="G3" s="24"/>
      <c r="H3" t="s">
        <v>4</v>
      </c>
      <c r="I3" s="42"/>
      <c r="J3" s="40"/>
    </row>
    <row r="4" spans="1:10" x14ac:dyDescent="0.3">
      <c r="A4" s="19">
        <v>44563</v>
      </c>
      <c r="B4" s="20"/>
      <c r="C4" s="21"/>
      <c r="D4" s="15" t="str">
        <f t="shared" ref="D4:D36" si="0">IF(C4="","",IF($D$2=0,50,(C4-$C$2)/$D$2*10+50))</f>
        <v/>
      </c>
      <c r="E4" s="14"/>
      <c r="F4" s="15"/>
      <c r="G4" s="23"/>
      <c r="H4" t="s">
        <v>4</v>
      </c>
      <c r="I4" s="42"/>
      <c r="J4" s="40"/>
    </row>
    <row r="5" spans="1:10" x14ac:dyDescent="0.3">
      <c r="A5" s="19">
        <v>44564</v>
      </c>
      <c r="B5" s="20"/>
      <c r="C5" s="21"/>
      <c r="D5" s="15" t="str">
        <f t="shared" si="0"/>
        <v/>
      </c>
      <c r="E5" s="14"/>
      <c r="F5" s="15"/>
      <c r="G5" s="24"/>
      <c r="I5" s="42"/>
      <c r="J5" s="40"/>
    </row>
    <row r="6" spans="1:10" x14ac:dyDescent="0.3">
      <c r="A6" s="19">
        <v>44565</v>
      </c>
      <c r="B6" s="2"/>
      <c r="C6" s="3">
        <v>36.5</v>
      </c>
      <c r="D6" s="15">
        <f t="shared" si="0"/>
        <v>54.282228795615197</v>
      </c>
      <c r="F6" s="15">
        <v>36.200000000000003</v>
      </c>
      <c r="G6" s="29">
        <v>11</v>
      </c>
      <c r="I6" s="42">
        <v>36.700000000000003</v>
      </c>
      <c r="J6" s="40">
        <f t="shared" ref="J6:J36" si="1">I6-C6</f>
        <v>0.20000000000000284</v>
      </c>
    </row>
    <row r="7" spans="1:10" x14ac:dyDescent="0.3">
      <c r="A7" s="19">
        <v>44566</v>
      </c>
      <c r="B7" s="2"/>
      <c r="C7" s="3"/>
      <c r="D7" s="15" t="str">
        <f t="shared" si="0"/>
        <v/>
      </c>
      <c r="F7" s="15"/>
      <c r="G7" s="24"/>
      <c r="I7" s="42"/>
      <c r="J7" s="40">
        <f t="shared" si="1"/>
        <v>0</v>
      </c>
    </row>
    <row r="8" spans="1:10" x14ac:dyDescent="0.3">
      <c r="A8" s="19">
        <v>44567</v>
      </c>
      <c r="B8" s="2"/>
      <c r="C8" s="3"/>
      <c r="D8" s="15" t="str">
        <f t="shared" si="0"/>
        <v/>
      </c>
      <c r="F8" s="15"/>
      <c r="G8" s="24"/>
      <c r="I8" s="42"/>
      <c r="J8" s="40">
        <f t="shared" si="1"/>
        <v>0</v>
      </c>
    </row>
    <row r="9" spans="1:10" x14ac:dyDescent="0.3">
      <c r="A9" s="19">
        <v>44568</v>
      </c>
      <c r="B9" s="2">
        <v>0.27083333333333331</v>
      </c>
      <c r="C9" s="3">
        <v>36.4</v>
      </c>
      <c r="D9" s="15">
        <f t="shared" si="0"/>
        <v>50.881635340273689</v>
      </c>
      <c r="F9" s="15">
        <v>36.5</v>
      </c>
      <c r="G9" s="41">
        <v>5</v>
      </c>
      <c r="I9" s="42">
        <v>36.700000000000003</v>
      </c>
      <c r="J9" s="40">
        <f t="shared" si="1"/>
        <v>0.30000000000000426</v>
      </c>
    </row>
    <row r="10" spans="1:10" x14ac:dyDescent="0.3">
      <c r="A10" s="19">
        <v>44569</v>
      </c>
      <c r="B10" s="20">
        <v>0.27083333333333331</v>
      </c>
      <c r="C10" s="21">
        <v>36.4</v>
      </c>
      <c r="D10" s="15">
        <f t="shared" si="0"/>
        <v>50.881635340273689</v>
      </c>
      <c r="E10" s="14"/>
      <c r="F10" s="15">
        <v>36.200000000000003</v>
      </c>
      <c r="G10" s="41">
        <v>5</v>
      </c>
      <c r="I10" s="42">
        <v>36.299999999999997</v>
      </c>
      <c r="J10" s="40">
        <f t="shared" si="1"/>
        <v>-0.10000000000000142</v>
      </c>
    </row>
    <row r="11" spans="1:10" x14ac:dyDescent="0.3">
      <c r="A11" s="19">
        <v>44570</v>
      </c>
      <c r="B11" s="20"/>
      <c r="C11" s="21"/>
      <c r="D11" s="15" t="str">
        <f t="shared" si="0"/>
        <v/>
      </c>
      <c r="E11" s="14"/>
      <c r="F11" s="15"/>
      <c r="G11" s="28"/>
      <c r="I11" s="42"/>
      <c r="J11" s="40">
        <f t="shared" si="1"/>
        <v>0</v>
      </c>
    </row>
    <row r="12" spans="1:10" x14ac:dyDescent="0.3">
      <c r="A12" s="19">
        <v>44571</v>
      </c>
      <c r="B12" s="20">
        <v>0.77083333333333337</v>
      </c>
      <c r="C12" s="21">
        <v>35.799999999999997</v>
      </c>
      <c r="D12" s="15">
        <f t="shared" si="0"/>
        <v>30.478074608224887</v>
      </c>
      <c r="E12" s="14"/>
      <c r="F12" s="15">
        <v>36.299999999999997</v>
      </c>
      <c r="G12" s="28">
        <v>7</v>
      </c>
      <c r="I12" s="42">
        <v>36.299999999999997</v>
      </c>
      <c r="J12" s="40">
        <f t="shared" si="1"/>
        <v>0.5</v>
      </c>
    </row>
    <row r="13" spans="1:10" x14ac:dyDescent="0.3">
      <c r="A13" s="59">
        <v>44572</v>
      </c>
      <c r="B13" s="20">
        <v>0.27083333333333331</v>
      </c>
      <c r="C13" s="21">
        <v>36.9</v>
      </c>
      <c r="D13" s="15">
        <f t="shared" si="0"/>
        <v>67.884602616980985</v>
      </c>
      <c r="E13" s="14"/>
      <c r="F13" s="15">
        <v>36.5</v>
      </c>
      <c r="G13" s="41">
        <v>5</v>
      </c>
      <c r="I13" s="42">
        <v>37</v>
      </c>
      <c r="J13" s="40">
        <f t="shared" si="1"/>
        <v>0.10000000000000142</v>
      </c>
    </row>
    <row r="14" spans="1:10" x14ac:dyDescent="0.3">
      <c r="A14" s="59">
        <v>44572</v>
      </c>
      <c r="B14" s="20">
        <v>0.3125</v>
      </c>
      <c r="C14" s="21">
        <v>36.200000000000003</v>
      </c>
      <c r="D14" s="15">
        <f t="shared" si="0"/>
        <v>44.080448429590916</v>
      </c>
      <c r="E14" s="14"/>
      <c r="F14" s="15">
        <v>36.5</v>
      </c>
      <c r="G14" s="41">
        <v>5</v>
      </c>
      <c r="I14" s="42">
        <v>36.299999999999997</v>
      </c>
      <c r="J14" s="40">
        <f t="shared" si="1"/>
        <v>9.9999999999994316E-2</v>
      </c>
    </row>
    <row r="15" spans="1:10" x14ac:dyDescent="0.3">
      <c r="A15" s="19">
        <v>44573</v>
      </c>
      <c r="B15" s="2">
        <v>0.27083333333333331</v>
      </c>
      <c r="C15" s="3">
        <v>36.1</v>
      </c>
      <c r="D15" s="15">
        <f t="shared" si="0"/>
        <v>40.679854974249409</v>
      </c>
      <c r="E15" s="14"/>
      <c r="F15" s="15">
        <v>36.1</v>
      </c>
      <c r="G15" s="41">
        <v>5</v>
      </c>
      <c r="I15" s="42">
        <v>36.200000000000003</v>
      </c>
      <c r="J15" s="40">
        <f t="shared" si="1"/>
        <v>0.10000000000000142</v>
      </c>
    </row>
    <row r="16" spans="1:10" x14ac:dyDescent="0.3">
      <c r="A16" s="19">
        <v>44574</v>
      </c>
      <c r="B16" s="2">
        <v>0.2638888888888889</v>
      </c>
      <c r="C16" s="3">
        <v>36.4</v>
      </c>
      <c r="D16" s="15">
        <f t="shared" si="0"/>
        <v>50.881635340273689</v>
      </c>
      <c r="F16" s="15">
        <v>36.4</v>
      </c>
      <c r="G16" s="24">
        <v>60</v>
      </c>
      <c r="I16" s="42">
        <v>36.4</v>
      </c>
      <c r="J16" s="40">
        <f t="shared" si="1"/>
        <v>0</v>
      </c>
    </row>
    <row r="17" spans="1:11" x14ac:dyDescent="0.3">
      <c r="A17" s="19">
        <v>44575</v>
      </c>
      <c r="B17" s="2">
        <v>0.41666666666666669</v>
      </c>
      <c r="C17" s="3">
        <v>36.299999999999997</v>
      </c>
      <c r="D17" s="15">
        <f t="shared" si="0"/>
        <v>47.481041884932182</v>
      </c>
      <c r="F17" s="15">
        <v>36.4</v>
      </c>
      <c r="G17" s="28">
        <v>12</v>
      </c>
      <c r="I17" s="42">
        <v>36.4</v>
      </c>
      <c r="J17" s="40">
        <f t="shared" si="1"/>
        <v>0.10000000000000142</v>
      </c>
    </row>
    <row r="18" spans="1:11" x14ac:dyDescent="0.3">
      <c r="A18" s="19">
        <v>44576</v>
      </c>
      <c r="B18" s="2" t="s">
        <v>4</v>
      </c>
      <c r="C18" s="3"/>
      <c r="D18" s="15" t="s">
        <v>4</v>
      </c>
      <c r="F18" s="15" t="s">
        <v>4</v>
      </c>
      <c r="G18" s="24" t="s">
        <v>4</v>
      </c>
      <c r="I18" s="42" t="s">
        <v>4</v>
      </c>
      <c r="J18" s="40" t="s">
        <v>4</v>
      </c>
    </row>
    <row r="19" spans="1:11" x14ac:dyDescent="0.3">
      <c r="A19" s="19">
        <v>44577</v>
      </c>
      <c r="B19" s="2">
        <v>0.70833333333333337</v>
      </c>
      <c r="C19" s="3">
        <v>35.700000000000003</v>
      </c>
      <c r="D19" s="15">
        <f t="shared" si="0"/>
        <v>27.077481152883621</v>
      </c>
      <c r="F19" s="15">
        <v>36.200000000000003</v>
      </c>
      <c r="G19" s="24">
        <v>68</v>
      </c>
      <c r="I19" s="42">
        <v>35.9</v>
      </c>
      <c r="J19" s="40">
        <f t="shared" si="1"/>
        <v>0.19999999999999574</v>
      </c>
    </row>
    <row r="20" spans="1:11" x14ac:dyDescent="0.3">
      <c r="A20" s="19">
        <v>44578</v>
      </c>
      <c r="B20" s="2">
        <v>0.29166666666666669</v>
      </c>
      <c r="C20" s="3">
        <v>36.5</v>
      </c>
      <c r="D20" s="15">
        <f t="shared" si="0"/>
        <v>54.282228795615197</v>
      </c>
      <c r="F20" s="15">
        <v>36.5</v>
      </c>
      <c r="G20" s="25">
        <v>5</v>
      </c>
      <c r="I20" s="42">
        <v>36.6</v>
      </c>
      <c r="J20" s="40">
        <f t="shared" si="1"/>
        <v>0.10000000000000142</v>
      </c>
    </row>
    <row r="21" spans="1:11" x14ac:dyDescent="0.3">
      <c r="A21" s="19">
        <v>44579</v>
      </c>
      <c r="B21" s="2">
        <v>0.25</v>
      </c>
      <c r="C21" s="3">
        <v>36.200000000000003</v>
      </c>
      <c r="D21" s="15">
        <f t="shared" si="0"/>
        <v>44.080448429590916</v>
      </c>
      <c r="F21" s="15">
        <v>36.200000000000003</v>
      </c>
      <c r="G21" s="25">
        <v>7</v>
      </c>
      <c r="I21" s="42">
        <v>36.4</v>
      </c>
      <c r="J21" s="40">
        <f t="shared" si="1"/>
        <v>0.19999999999999574</v>
      </c>
    </row>
    <row r="22" spans="1:11" x14ac:dyDescent="0.3">
      <c r="A22" s="19">
        <v>44580</v>
      </c>
      <c r="B22" s="20">
        <v>0.16666666666666666</v>
      </c>
      <c r="C22" s="21">
        <v>36.4</v>
      </c>
      <c r="D22" s="15">
        <f t="shared" si="0"/>
        <v>50.881635340273689</v>
      </c>
      <c r="E22" s="14"/>
      <c r="F22" s="58">
        <v>36.299999999999997</v>
      </c>
      <c r="G22" s="25">
        <v>8</v>
      </c>
      <c r="H22" s="14"/>
      <c r="I22" s="42">
        <v>36.4</v>
      </c>
      <c r="J22" s="40">
        <f t="shared" si="1"/>
        <v>0</v>
      </c>
      <c r="K22" s="14"/>
    </row>
    <row r="23" spans="1:11" x14ac:dyDescent="0.3">
      <c r="A23" s="19">
        <v>44581</v>
      </c>
      <c r="B23" s="2">
        <v>0.29166666666666669</v>
      </c>
      <c r="C23" s="3">
        <v>36.6</v>
      </c>
      <c r="D23" s="15">
        <f t="shared" si="0"/>
        <v>57.682822250956704</v>
      </c>
      <c r="F23" s="15">
        <v>36.299999999999997</v>
      </c>
      <c r="G23" s="25">
        <v>5</v>
      </c>
      <c r="I23" s="42">
        <v>36.5</v>
      </c>
      <c r="J23" s="40">
        <f t="shared" si="1"/>
        <v>-0.10000000000000142</v>
      </c>
    </row>
    <row r="24" spans="1:11" x14ac:dyDescent="0.3">
      <c r="A24" s="19">
        <v>44582</v>
      </c>
      <c r="B24" s="2">
        <v>0.3125</v>
      </c>
      <c r="C24" s="3">
        <v>36.799999999999997</v>
      </c>
      <c r="D24" s="15">
        <f t="shared" si="0"/>
        <v>64.484009161639477</v>
      </c>
      <c r="F24" s="15">
        <v>36.6</v>
      </c>
      <c r="G24" s="27">
        <v>10</v>
      </c>
      <c r="I24" s="42">
        <v>36.799999999999997</v>
      </c>
      <c r="J24" s="40">
        <f t="shared" si="1"/>
        <v>0</v>
      </c>
    </row>
    <row r="25" spans="1:11" x14ac:dyDescent="0.3">
      <c r="A25" s="19">
        <v>44583</v>
      </c>
      <c r="B25" s="2">
        <v>0.20833333333333334</v>
      </c>
      <c r="C25" s="3">
        <v>36</v>
      </c>
      <c r="D25" s="15">
        <f t="shared" si="0"/>
        <v>37.279261518907902</v>
      </c>
      <c r="F25" s="15">
        <v>36.299999999999997</v>
      </c>
      <c r="G25" s="25">
        <v>5</v>
      </c>
      <c r="I25" s="42">
        <v>36.299999999999997</v>
      </c>
      <c r="J25" s="40">
        <f t="shared" si="1"/>
        <v>0.29999999999999716</v>
      </c>
    </row>
    <row r="26" spans="1:11" x14ac:dyDescent="0.3">
      <c r="A26" s="19">
        <v>44584</v>
      </c>
      <c r="B26" s="2">
        <v>0.75</v>
      </c>
      <c r="C26" s="3">
        <v>36.299999999999997</v>
      </c>
      <c r="D26" s="15">
        <f t="shared" si="0"/>
        <v>47.481041884932182</v>
      </c>
      <c r="F26" s="15">
        <v>36</v>
      </c>
      <c r="G26" s="6">
        <v>46</v>
      </c>
      <c r="I26" s="42">
        <v>36.200000000000003</v>
      </c>
      <c r="J26" s="40">
        <f t="shared" si="1"/>
        <v>-9.9999999999994316E-2</v>
      </c>
    </row>
    <row r="27" spans="1:11" x14ac:dyDescent="0.3">
      <c r="A27" s="19">
        <v>44585</v>
      </c>
      <c r="B27" s="2">
        <v>0.29166666666666669</v>
      </c>
      <c r="C27" s="3">
        <v>36.5</v>
      </c>
      <c r="D27" s="15">
        <f t="shared" si="0"/>
        <v>54.282228795615197</v>
      </c>
      <c r="F27" s="15">
        <v>36.200000000000003</v>
      </c>
      <c r="G27" s="24">
        <v>50</v>
      </c>
      <c r="I27" s="42">
        <v>36.6</v>
      </c>
      <c r="J27" s="40">
        <f t="shared" si="1"/>
        <v>0.10000000000000142</v>
      </c>
    </row>
    <row r="28" spans="1:11" x14ac:dyDescent="0.3">
      <c r="A28" s="19">
        <v>44586</v>
      </c>
      <c r="B28" s="2">
        <v>0.29166666666666669</v>
      </c>
      <c r="C28" s="3">
        <v>36.4</v>
      </c>
      <c r="D28" s="15">
        <f t="shared" si="0"/>
        <v>50.881635340273689</v>
      </c>
      <c r="F28" s="15">
        <v>36.5</v>
      </c>
      <c r="G28" s="24">
        <v>15</v>
      </c>
      <c r="I28" s="42">
        <v>36.5</v>
      </c>
      <c r="J28" s="40">
        <f t="shared" si="1"/>
        <v>0.10000000000000142</v>
      </c>
    </row>
    <row r="29" spans="1:11" x14ac:dyDescent="0.3">
      <c r="A29" s="59">
        <v>44587</v>
      </c>
      <c r="B29" s="2">
        <v>0.29166666666666669</v>
      </c>
      <c r="C29" s="3">
        <v>36.700000000000003</v>
      </c>
      <c r="D29" s="15">
        <f t="shared" si="0"/>
        <v>61.083415706298211</v>
      </c>
      <c r="F29" s="15">
        <v>36.200000000000003</v>
      </c>
      <c r="G29" s="25">
        <v>5</v>
      </c>
      <c r="I29" s="42">
        <v>37</v>
      </c>
      <c r="J29" s="40">
        <f t="shared" si="1"/>
        <v>0.29999999999999716</v>
      </c>
    </row>
    <row r="30" spans="1:11" x14ac:dyDescent="0.3">
      <c r="A30" s="59">
        <v>44587</v>
      </c>
      <c r="B30" s="2">
        <v>0.35416666666666669</v>
      </c>
      <c r="C30" s="3">
        <v>36.4</v>
      </c>
      <c r="D30" s="15">
        <f t="shared" si="0"/>
        <v>50.881635340273689</v>
      </c>
      <c r="F30" s="15">
        <v>36.200000000000003</v>
      </c>
      <c r="G30" s="25">
        <v>5</v>
      </c>
      <c r="I30" s="42">
        <v>36.4</v>
      </c>
      <c r="J30" s="40">
        <f t="shared" si="1"/>
        <v>0</v>
      </c>
    </row>
    <row r="31" spans="1:11" x14ac:dyDescent="0.3">
      <c r="A31" s="60">
        <v>44588</v>
      </c>
      <c r="B31" s="2">
        <v>0.29166666666666669</v>
      </c>
      <c r="C31" s="3">
        <v>36.799999999999997</v>
      </c>
      <c r="D31" s="15">
        <f t="shared" si="0"/>
        <v>64.484009161639477</v>
      </c>
      <c r="F31" s="15">
        <v>36.5</v>
      </c>
      <c r="G31" s="56">
        <v>5</v>
      </c>
      <c r="I31" s="42">
        <v>36.799999999999997</v>
      </c>
      <c r="J31" s="40">
        <f t="shared" si="1"/>
        <v>0</v>
      </c>
    </row>
    <row r="32" spans="1:11" x14ac:dyDescent="0.3">
      <c r="A32" s="60">
        <v>44588</v>
      </c>
      <c r="B32" s="2">
        <v>0.33333333333333331</v>
      </c>
      <c r="C32" s="3">
        <v>36.200000000000003</v>
      </c>
      <c r="D32" s="15">
        <f t="shared" si="0"/>
        <v>44.080448429590916</v>
      </c>
      <c r="F32" s="15">
        <v>36.4</v>
      </c>
      <c r="G32" s="56">
        <v>5</v>
      </c>
      <c r="I32" s="42">
        <v>36.5</v>
      </c>
      <c r="J32" s="40">
        <f t="shared" si="1"/>
        <v>0.29999999999999716</v>
      </c>
    </row>
    <row r="33" spans="1:10" x14ac:dyDescent="0.3">
      <c r="A33" s="19">
        <v>44589</v>
      </c>
      <c r="B33" s="2">
        <v>0.29166666666666669</v>
      </c>
      <c r="C33" s="3">
        <v>36.4</v>
      </c>
      <c r="D33" s="15">
        <f t="shared" si="0"/>
        <v>50.881635340273689</v>
      </c>
      <c r="E33" t="s">
        <v>4</v>
      </c>
      <c r="F33" s="15">
        <v>36.1</v>
      </c>
      <c r="G33" s="29">
        <v>56</v>
      </c>
      <c r="I33" s="42">
        <v>36.299999999999997</v>
      </c>
      <c r="J33" s="40">
        <f t="shared" si="1"/>
        <v>-0.10000000000000142</v>
      </c>
    </row>
    <row r="34" spans="1:10" x14ac:dyDescent="0.3">
      <c r="A34" s="19">
        <v>44590</v>
      </c>
      <c r="B34" s="2">
        <v>0.29166666666666669</v>
      </c>
      <c r="C34" s="3">
        <v>36.6</v>
      </c>
      <c r="D34" s="15">
        <f t="shared" si="0"/>
        <v>57.682822250956704</v>
      </c>
      <c r="F34" s="15">
        <v>36.299999999999997</v>
      </c>
      <c r="G34" s="29">
        <v>20</v>
      </c>
      <c r="I34" s="42">
        <v>36.6</v>
      </c>
      <c r="J34" s="40">
        <f t="shared" si="1"/>
        <v>0</v>
      </c>
    </row>
    <row r="35" spans="1:10" x14ac:dyDescent="0.3">
      <c r="A35" s="19">
        <v>44591</v>
      </c>
      <c r="B35" s="2">
        <v>0.64583333333333337</v>
      </c>
      <c r="C35" s="3">
        <v>36</v>
      </c>
      <c r="D35" s="15">
        <f t="shared" si="0"/>
        <v>37.279261518907902</v>
      </c>
      <c r="F35" s="15">
        <v>36</v>
      </c>
      <c r="G35" s="24">
        <v>56</v>
      </c>
      <c r="I35" s="42">
        <v>36.4</v>
      </c>
      <c r="J35" s="40">
        <f t="shared" si="1"/>
        <v>0.39999999999999858</v>
      </c>
    </row>
    <row r="36" spans="1:10" x14ac:dyDescent="0.3">
      <c r="A36" s="19">
        <v>44592</v>
      </c>
      <c r="B36" s="2">
        <v>0.29166666666666669</v>
      </c>
      <c r="C36" s="3">
        <v>36.6</v>
      </c>
      <c r="D36" s="15">
        <f t="shared" si="0"/>
        <v>57.682822250956704</v>
      </c>
      <c r="F36" s="15">
        <v>36.299999999999997</v>
      </c>
      <c r="G36" s="25">
        <v>5</v>
      </c>
      <c r="I36" s="8">
        <v>36.9</v>
      </c>
      <c r="J36" s="40">
        <f t="shared" si="1"/>
        <v>0.29999999999999716</v>
      </c>
    </row>
  </sheetData>
  <phoneticPr fontId="1"/>
  <conditionalFormatting sqref="C35:C36 C3:C33">
    <cfRule type="expression" dxfId="60" priority="6" stopIfTrue="1">
      <formula>$C3=0</formula>
    </cfRule>
    <cfRule type="expression" dxfId="59" priority="7">
      <formula>$D3&gt;70</formula>
    </cfRule>
    <cfRule type="expression" dxfId="58" priority="8">
      <formula>$D3&gt;60</formula>
    </cfRule>
    <cfRule type="expression" dxfId="57" priority="9">
      <formula>$D3&lt;40</formula>
    </cfRule>
    <cfRule type="expression" dxfId="56" priority="10">
      <formula>$D3&lt;30</formula>
    </cfRule>
  </conditionalFormatting>
  <conditionalFormatting sqref="C34">
    <cfRule type="expression" dxfId="55" priority="1" stopIfTrue="1">
      <formula>$C34=0</formula>
    </cfRule>
    <cfRule type="expression" dxfId="54" priority="2">
      <formula>$D34&gt;70</formula>
    </cfRule>
    <cfRule type="expression" dxfId="53" priority="3">
      <formula>$D34&gt;60</formula>
    </cfRule>
    <cfRule type="expression" dxfId="52" priority="4">
      <formula>$D34&lt;40</formula>
    </cfRule>
    <cfRule type="expression" dxfId="51" priority="5">
      <formula>$D34&lt;30</formula>
    </cfRule>
  </conditionalFormatting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4F45A2-3651-4ED9-A128-0DE529B0BBD3}">
  <dimension ref="A1:K30"/>
  <sheetViews>
    <sheetView topLeftCell="A7" workbookViewId="0">
      <selection activeCell="N26" sqref="N26"/>
    </sheetView>
  </sheetViews>
  <sheetFormatPr defaultRowHeight="19.5" x14ac:dyDescent="0.3"/>
  <cols>
    <col min="1" max="1" width="12.5" customWidth="1"/>
    <col min="3" max="3" width="9.4140625" bestFit="1" customWidth="1"/>
    <col min="5" max="5" width="12.75" customWidth="1"/>
    <col min="7" max="7" width="8.6640625" style="6"/>
    <col min="9" max="9" width="10.75" customWidth="1"/>
    <col min="10" max="10" width="6.5" customWidth="1"/>
  </cols>
  <sheetData>
    <row r="1" spans="1:10" x14ac:dyDescent="0.3">
      <c r="C1" s="6" t="s">
        <v>0</v>
      </c>
      <c r="D1" s="6" t="s">
        <v>1</v>
      </c>
      <c r="I1" s="8">
        <f>AVERAGEIF(I3:I231,"&lt;&gt;0")</f>
        <v>36.449999999999996</v>
      </c>
    </row>
    <row r="2" spans="1:10" ht="42.75" customHeight="1" x14ac:dyDescent="0.3">
      <c r="C2" s="5">
        <f>AVERAGEIF(C3:C231,"&lt;&gt;0")</f>
        <v>36.31071428571429</v>
      </c>
      <c r="D2" s="7">
        <f>STDEVPA(C3:C29)</f>
        <v>0.19945054841238835</v>
      </c>
      <c r="E2" t="s">
        <v>2</v>
      </c>
      <c r="I2" t="s">
        <v>8</v>
      </c>
    </row>
    <row r="3" spans="1:10" x14ac:dyDescent="0.3">
      <c r="A3" s="19">
        <v>44593</v>
      </c>
      <c r="B3" s="20">
        <v>0.29166666666666669</v>
      </c>
      <c r="C3" s="21">
        <v>36.200000000000003</v>
      </c>
      <c r="D3" s="15">
        <f>IF(C3="","",IF($D$2=0,50,(C3-$C$2)/$D$2*10+50))</f>
        <v>44.449035783778733</v>
      </c>
      <c r="E3" s="14"/>
      <c r="F3" s="15">
        <v>36</v>
      </c>
      <c r="G3" s="24">
        <v>44</v>
      </c>
      <c r="H3" t="s">
        <v>4</v>
      </c>
      <c r="I3" s="42">
        <v>36.4</v>
      </c>
      <c r="J3" s="40">
        <f t="shared" ref="J3:J5" si="0">I3-C3</f>
        <v>0.19999999999999574</v>
      </c>
    </row>
    <row r="4" spans="1:10" x14ac:dyDescent="0.3">
      <c r="A4" s="19">
        <v>44594</v>
      </c>
      <c r="B4" s="20">
        <v>0.29166666666666669</v>
      </c>
      <c r="C4" s="21">
        <v>36.6</v>
      </c>
      <c r="D4" s="15">
        <f t="shared" ref="D4:D30" si="1">IF(C4="","",IF($D$2=0,50,(C4-$C$2)/$D$2*10+50))</f>
        <v>64.504132306900331</v>
      </c>
      <c r="E4" s="14"/>
      <c r="F4" s="15">
        <v>36.299999999999997</v>
      </c>
      <c r="G4" s="23">
        <v>18</v>
      </c>
      <c r="H4" t="s">
        <v>4</v>
      </c>
      <c r="I4" s="42">
        <v>36.6</v>
      </c>
      <c r="J4" s="40">
        <f t="shared" si="0"/>
        <v>0</v>
      </c>
    </row>
    <row r="5" spans="1:10" x14ac:dyDescent="0.3">
      <c r="A5" s="19">
        <v>44595</v>
      </c>
      <c r="B5" s="20">
        <v>0.29166666666666669</v>
      </c>
      <c r="C5" s="21">
        <v>36.6</v>
      </c>
      <c r="D5" s="15">
        <f t="shared" si="1"/>
        <v>64.504132306900331</v>
      </c>
      <c r="E5" s="14"/>
      <c r="F5" s="15">
        <v>36.299999999999997</v>
      </c>
      <c r="G5" s="25">
        <v>5</v>
      </c>
      <c r="I5" s="42">
        <v>36.799999999999997</v>
      </c>
      <c r="J5" s="40">
        <f t="shared" si="0"/>
        <v>0.19999999999999574</v>
      </c>
    </row>
    <row r="6" spans="1:10" x14ac:dyDescent="0.3">
      <c r="A6" s="19">
        <v>44596</v>
      </c>
      <c r="B6" s="2">
        <v>0.29166666666666669</v>
      </c>
      <c r="C6" s="3">
        <v>36.299999999999997</v>
      </c>
      <c r="D6" s="15">
        <f t="shared" si="1"/>
        <v>49.462809914558868</v>
      </c>
      <c r="F6" s="15">
        <v>36.299999999999997</v>
      </c>
      <c r="G6" s="29">
        <v>18</v>
      </c>
      <c r="I6" s="42">
        <v>36.4</v>
      </c>
      <c r="J6" s="40">
        <f t="shared" ref="J6:J30" si="2">I6-C6</f>
        <v>0.10000000000000142</v>
      </c>
    </row>
    <row r="7" spans="1:10" x14ac:dyDescent="0.3">
      <c r="A7" s="19">
        <v>44597</v>
      </c>
      <c r="B7" s="2">
        <v>0.3125</v>
      </c>
      <c r="C7" s="3">
        <v>36.5</v>
      </c>
      <c r="D7" s="15">
        <f t="shared" si="1"/>
        <v>59.490358176119841</v>
      </c>
      <c r="F7" s="15">
        <v>36.299999999999997</v>
      </c>
      <c r="G7" s="41">
        <v>9</v>
      </c>
      <c r="I7" s="42">
        <v>36.5</v>
      </c>
      <c r="J7" s="40">
        <f t="shared" si="2"/>
        <v>0</v>
      </c>
    </row>
    <row r="8" spans="1:10" x14ac:dyDescent="0.3">
      <c r="A8" s="19">
        <v>44598</v>
      </c>
      <c r="B8" s="2">
        <v>0.64583333333333337</v>
      </c>
      <c r="C8" s="3">
        <v>36.1</v>
      </c>
      <c r="D8" s="15">
        <f t="shared" si="1"/>
        <v>39.435261652998243</v>
      </c>
      <c r="F8" s="15">
        <v>36.4</v>
      </c>
      <c r="G8" s="24">
        <v>49</v>
      </c>
      <c r="I8" s="42">
        <v>36.799999999999997</v>
      </c>
      <c r="J8" s="61">
        <f t="shared" si="2"/>
        <v>0.69999999999999574</v>
      </c>
    </row>
    <row r="9" spans="1:10" x14ac:dyDescent="0.3">
      <c r="A9" s="19">
        <v>44599</v>
      </c>
      <c r="B9" s="2">
        <v>0.3125</v>
      </c>
      <c r="C9" s="3">
        <v>36.6</v>
      </c>
      <c r="D9" s="15">
        <f t="shared" si="1"/>
        <v>64.504132306900331</v>
      </c>
      <c r="F9" s="15">
        <v>36.200000000000003</v>
      </c>
      <c r="G9" s="41">
        <v>5</v>
      </c>
      <c r="I9" s="42">
        <v>36.6</v>
      </c>
      <c r="J9" s="40">
        <f t="shared" si="2"/>
        <v>0</v>
      </c>
    </row>
    <row r="10" spans="1:10" x14ac:dyDescent="0.3">
      <c r="A10" s="19">
        <v>44600</v>
      </c>
      <c r="B10" s="20">
        <v>0.29166666666666669</v>
      </c>
      <c r="C10" s="21">
        <v>36.4</v>
      </c>
      <c r="D10" s="15">
        <f t="shared" si="1"/>
        <v>54.476584045339351</v>
      </c>
      <c r="E10" s="14"/>
      <c r="F10" s="15">
        <v>36.200000000000003</v>
      </c>
      <c r="G10" s="28">
        <v>8</v>
      </c>
      <c r="I10" s="42">
        <v>36.4</v>
      </c>
      <c r="J10" s="40">
        <f t="shared" si="2"/>
        <v>0</v>
      </c>
    </row>
    <row r="11" spans="1:10" x14ac:dyDescent="0.3">
      <c r="A11" s="19">
        <v>44601</v>
      </c>
      <c r="B11" s="20">
        <v>0.33333333333333331</v>
      </c>
      <c r="C11" s="21">
        <v>35.700000000000003</v>
      </c>
      <c r="D11" s="15">
        <f t="shared" si="1"/>
        <v>19.380165129876644</v>
      </c>
      <c r="E11" s="14"/>
      <c r="F11" s="15">
        <v>36.299999999999997</v>
      </c>
      <c r="G11" s="28">
        <v>12</v>
      </c>
      <c r="I11" s="42">
        <v>36.1</v>
      </c>
      <c r="J11" s="40">
        <f t="shared" si="2"/>
        <v>0.39999999999999858</v>
      </c>
    </row>
    <row r="12" spans="1:10" x14ac:dyDescent="0.3">
      <c r="A12" s="19">
        <v>44602</v>
      </c>
      <c r="B12" s="20">
        <v>0.25</v>
      </c>
      <c r="C12" s="21">
        <v>36.4</v>
      </c>
      <c r="D12" s="15">
        <f t="shared" si="1"/>
        <v>54.476584045339351</v>
      </c>
      <c r="E12" s="14"/>
      <c r="F12" s="15">
        <v>36.200000000000003</v>
      </c>
      <c r="G12" s="41">
        <v>5</v>
      </c>
      <c r="I12" s="42">
        <v>36.6</v>
      </c>
      <c r="J12" s="40">
        <f t="shared" si="2"/>
        <v>0.20000000000000284</v>
      </c>
    </row>
    <row r="13" spans="1:10" x14ac:dyDescent="0.3">
      <c r="A13" s="19">
        <v>44603</v>
      </c>
      <c r="B13" s="20">
        <v>0.29166666666666669</v>
      </c>
      <c r="C13" s="21">
        <v>36.5</v>
      </c>
      <c r="D13" s="15">
        <f t="shared" si="1"/>
        <v>59.490358176119841</v>
      </c>
      <c r="E13" s="14"/>
      <c r="F13" s="15"/>
      <c r="G13" s="41">
        <v>5</v>
      </c>
      <c r="I13" s="42">
        <v>36.4</v>
      </c>
      <c r="J13" s="40">
        <f t="shared" si="2"/>
        <v>-0.10000000000000142</v>
      </c>
    </row>
    <row r="14" spans="1:10" x14ac:dyDescent="0.3">
      <c r="A14" s="19">
        <v>44604</v>
      </c>
      <c r="B14" s="20">
        <v>0.35416666666666669</v>
      </c>
      <c r="C14" s="21">
        <v>36.4</v>
      </c>
      <c r="D14" s="15">
        <f t="shared" si="1"/>
        <v>54.476584045339351</v>
      </c>
      <c r="E14" s="14"/>
      <c r="F14" s="15"/>
      <c r="G14" s="28">
        <v>76</v>
      </c>
      <c r="I14" s="42">
        <v>36.299999999999997</v>
      </c>
      <c r="J14" s="40">
        <f t="shared" si="2"/>
        <v>-0.10000000000000142</v>
      </c>
    </row>
    <row r="15" spans="1:10" x14ac:dyDescent="0.3">
      <c r="A15" s="19">
        <v>44605</v>
      </c>
      <c r="B15" s="2">
        <v>0.33333333333333331</v>
      </c>
      <c r="C15" s="3">
        <v>36.4</v>
      </c>
      <c r="D15" s="15">
        <f t="shared" si="1"/>
        <v>54.476584045339351</v>
      </c>
      <c r="E15" s="14"/>
      <c r="F15" s="15"/>
      <c r="G15" s="28">
        <v>76</v>
      </c>
      <c r="I15" s="42">
        <v>36.299999999999997</v>
      </c>
      <c r="J15" s="40">
        <f t="shared" si="2"/>
        <v>-0.10000000000000142</v>
      </c>
    </row>
    <row r="16" spans="1:10" x14ac:dyDescent="0.3">
      <c r="A16" s="19">
        <v>44606</v>
      </c>
      <c r="B16" s="2">
        <v>0.27083333333333331</v>
      </c>
      <c r="C16" s="3">
        <v>36.4</v>
      </c>
      <c r="D16" s="15">
        <f t="shared" si="1"/>
        <v>54.476584045339351</v>
      </c>
      <c r="F16" s="15">
        <v>36.299999999999997</v>
      </c>
      <c r="G16" s="41">
        <v>6</v>
      </c>
      <c r="I16" s="42">
        <v>36.5</v>
      </c>
      <c r="J16" s="40">
        <f t="shared" si="2"/>
        <v>0.10000000000000142</v>
      </c>
    </row>
    <row r="17" spans="1:11" x14ac:dyDescent="0.3">
      <c r="A17" s="19">
        <v>44607</v>
      </c>
      <c r="B17" s="2">
        <v>0.27083333333333331</v>
      </c>
      <c r="C17" s="3">
        <v>36.4</v>
      </c>
      <c r="D17" s="15">
        <f t="shared" si="1"/>
        <v>54.476584045339351</v>
      </c>
      <c r="F17" s="15">
        <v>36.4</v>
      </c>
      <c r="G17" s="28">
        <v>41</v>
      </c>
      <c r="I17" s="42">
        <v>36.6</v>
      </c>
      <c r="J17" s="40">
        <f t="shared" si="2"/>
        <v>0.20000000000000284</v>
      </c>
    </row>
    <row r="18" spans="1:11" x14ac:dyDescent="0.3">
      <c r="A18" s="19">
        <v>44608</v>
      </c>
      <c r="B18" s="2">
        <v>0.29166666666666669</v>
      </c>
      <c r="C18" s="3">
        <v>36.5</v>
      </c>
      <c r="D18" s="15">
        <f t="shared" si="1"/>
        <v>59.490358176119841</v>
      </c>
      <c r="F18" s="15">
        <v>36.5</v>
      </c>
      <c r="G18" s="41">
        <v>5</v>
      </c>
      <c r="I18" s="42">
        <v>36.700000000000003</v>
      </c>
      <c r="J18" s="40">
        <f t="shared" si="2"/>
        <v>0.20000000000000284</v>
      </c>
    </row>
    <row r="19" spans="1:11" x14ac:dyDescent="0.3">
      <c r="A19" s="19">
        <v>44609</v>
      </c>
      <c r="B19" s="2">
        <v>0.3125</v>
      </c>
      <c r="C19" s="3">
        <v>36.299999999999997</v>
      </c>
      <c r="D19" s="15">
        <f t="shared" si="1"/>
        <v>49.462809914558868</v>
      </c>
      <c r="F19" s="15">
        <v>36.4</v>
      </c>
      <c r="G19" s="41">
        <v>6</v>
      </c>
      <c r="I19" s="42">
        <v>36.6</v>
      </c>
      <c r="J19" s="40">
        <f t="shared" si="2"/>
        <v>0.30000000000000426</v>
      </c>
    </row>
    <row r="20" spans="1:11" x14ac:dyDescent="0.3">
      <c r="A20" s="19">
        <v>44610</v>
      </c>
      <c r="B20" s="2">
        <v>0.29166666666666669</v>
      </c>
      <c r="C20" s="3">
        <v>36.299999999999997</v>
      </c>
      <c r="D20" s="15">
        <f t="shared" si="1"/>
        <v>49.462809914558868</v>
      </c>
      <c r="F20" s="15">
        <v>36.1</v>
      </c>
      <c r="G20" s="24">
        <v>47</v>
      </c>
      <c r="I20" s="42">
        <v>36.4</v>
      </c>
      <c r="J20" s="40">
        <f t="shared" si="2"/>
        <v>0.10000000000000142</v>
      </c>
    </row>
    <row r="21" spans="1:11" x14ac:dyDescent="0.3">
      <c r="A21" s="19">
        <v>44611</v>
      </c>
      <c r="B21" s="2">
        <v>0.29166666666666669</v>
      </c>
      <c r="C21" s="3">
        <v>36.200000000000003</v>
      </c>
      <c r="D21" s="15">
        <f t="shared" si="1"/>
        <v>44.449035783778733</v>
      </c>
      <c r="F21" s="15">
        <v>36.200000000000003</v>
      </c>
      <c r="G21" s="24">
        <v>67</v>
      </c>
      <c r="I21" s="42">
        <v>36.299999999999997</v>
      </c>
      <c r="J21" s="40">
        <f t="shared" si="2"/>
        <v>9.9999999999994316E-2</v>
      </c>
    </row>
    <row r="22" spans="1:11" x14ac:dyDescent="0.3">
      <c r="A22" s="19">
        <v>44612</v>
      </c>
      <c r="B22" s="20">
        <v>0.375</v>
      </c>
      <c r="C22" s="21">
        <v>36.200000000000003</v>
      </c>
      <c r="D22" s="15">
        <f t="shared" si="1"/>
        <v>44.449035783778733</v>
      </c>
      <c r="E22" s="14"/>
      <c r="F22" s="58">
        <v>36.299999999999997</v>
      </c>
      <c r="G22" s="24">
        <v>64</v>
      </c>
      <c r="H22" s="14"/>
      <c r="I22" s="42">
        <v>36</v>
      </c>
      <c r="J22" s="40">
        <f t="shared" si="2"/>
        <v>-0.20000000000000284</v>
      </c>
      <c r="K22" s="14"/>
    </row>
    <row r="23" spans="1:11" x14ac:dyDescent="0.3">
      <c r="A23" s="19">
        <v>44613</v>
      </c>
      <c r="B23" s="2">
        <v>0.27083333333333331</v>
      </c>
      <c r="C23" s="3">
        <v>36.5</v>
      </c>
      <c r="D23" s="15">
        <f t="shared" si="1"/>
        <v>59.490358176119841</v>
      </c>
      <c r="F23" s="15">
        <v>36.200000000000003</v>
      </c>
      <c r="G23" s="25">
        <v>5</v>
      </c>
      <c r="I23" s="42">
        <v>36.6</v>
      </c>
      <c r="J23" s="40">
        <f t="shared" si="2"/>
        <v>0.10000000000000142</v>
      </c>
    </row>
    <row r="24" spans="1:11" x14ac:dyDescent="0.3">
      <c r="A24" s="19">
        <v>44614</v>
      </c>
      <c r="B24" s="2">
        <v>0.33333333333333331</v>
      </c>
      <c r="C24" s="3">
        <v>36.1</v>
      </c>
      <c r="D24" s="15">
        <f t="shared" si="1"/>
        <v>39.435261652998243</v>
      </c>
      <c r="F24" s="15">
        <v>36.200000000000003</v>
      </c>
      <c r="G24" s="25">
        <v>5</v>
      </c>
      <c r="I24" s="42">
        <v>36.299999999999997</v>
      </c>
      <c r="J24" s="40">
        <f t="shared" si="2"/>
        <v>0.19999999999999574</v>
      </c>
    </row>
    <row r="25" spans="1:11" x14ac:dyDescent="0.3">
      <c r="A25" s="19">
        <v>44615</v>
      </c>
      <c r="B25" s="2">
        <v>0.29166666666666669</v>
      </c>
      <c r="C25" s="3">
        <v>36.299999999999997</v>
      </c>
      <c r="D25" s="15">
        <f t="shared" si="1"/>
        <v>49.462809914558868</v>
      </c>
      <c r="F25" s="15">
        <v>36.299999999999997</v>
      </c>
      <c r="G25" s="25">
        <v>5</v>
      </c>
      <c r="I25" s="42">
        <v>36.4</v>
      </c>
      <c r="J25" s="40">
        <f t="shared" si="2"/>
        <v>0.10000000000000142</v>
      </c>
    </row>
    <row r="26" spans="1:11" x14ac:dyDescent="0.3">
      <c r="A26" s="19">
        <v>44616</v>
      </c>
      <c r="B26" s="2">
        <v>0.39583333333333331</v>
      </c>
      <c r="C26" s="3">
        <v>36.200000000000003</v>
      </c>
      <c r="D26" s="15">
        <f t="shared" si="1"/>
        <v>44.449035783778733</v>
      </c>
      <c r="F26" s="15">
        <v>36.200000000000003</v>
      </c>
      <c r="G26" s="26">
        <v>6</v>
      </c>
      <c r="I26" s="42">
        <v>36.299999999999997</v>
      </c>
      <c r="J26" s="40">
        <f t="shared" si="2"/>
        <v>9.9999999999994316E-2</v>
      </c>
    </row>
    <row r="27" spans="1:11" x14ac:dyDescent="0.3">
      <c r="A27" s="19">
        <v>44617</v>
      </c>
      <c r="B27" s="2">
        <v>0.4375</v>
      </c>
      <c r="C27" s="3">
        <v>36.200000000000003</v>
      </c>
      <c r="D27" s="15">
        <f t="shared" si="1"/>
        <v>44.449035783778733</v>
      </c>
      <c r="F27" s="15">
        <v>36.1</v>
      </c>
      <c r="G27" s="25">
        <v>6</v>
      </c>
      <c r="I27" s="42">
        <v>36.4</v>
      </c>
      <c r="J27" s="40">
        <f t="shared" si="2"/>
        <v>0.19999999999999574</v>
      </c>
    </row>
    <row r="28" spans="1:11" x14ac:dyDescent="0.3">
      <c r="A28" s="19">
        <v>44618</v>
      </c>
      <c r="B28" s="2">
        <v>0.29166666666666669</v>
      </c>
      <c r="C28" s="3">
        <v>36.200000000000003</v>
      </c>
      <c r="D28" s="15">
        <f t="shared" si="1"/>
        <v>44.449035783778733</v>
      </c>
      <c r="F28" s="15">
        <v>36.200000000000003</v>
      </c>
      <c r="G28" s="25">
        <v>5</v>
      </c>
      <c r="I28" s="42">
        <v>36.4</v>
      </c>
      <c r="J28" s="40">
        <f t="shared" si="2"/>
        <v>0.19999999999999574</v>
      </c>
    </row>
    <row r="29" spans="1:11" x14ac:dyDescent="0.3">
      <c r="A29" s="19">
        <v>44619</v>
      </c>
      <c r="B29" s="2">
        <v>0.625</v>
      </c>
      <c r="C29" s="3">
        <v>36</v>
      </c>
      <c r="D29" s="15">
        <f t="shared" si="1"/>
        <v>34.42148752221776</v>
      </c>
      <c r="F29" s="15">
        <v>36.1</v>
      </c>
      <c r="G29" s="24">
        <v>70</v>
      </c>
      <c r="I29" s="42">
        <v>36.5</v>
      </c>
      <c r="J29" s="40">
        <f t="shared" si="2"/>
        <v>0.5</v>
      </c>
    </row>
    <row r="30" spans="1:11" x14ac:dyDescent="0.3">
      <c r="A30" s="19">
        <v>44620</v>
      </c>
      <c r="B30" s="2">
        <v>0.25</v>
      </c>
      <c r="C30" s="3">
        <v>36.200000000000003</v>
      </c>
      <c r="D30" s="15">
        <f t="shared" si="1"/>
        <v>44.449035783778733</v>
      </c>
      <c r="F30" s="15">
        <v>36.200000000000003</v>
      </c>
      <c r="G30" s="24">
        <v>10</v>
      </c>
      <c r="I30" s="42">
        <v>36.4</v>
      </c>
      <c r="J30" s="40">
        <f t="shared" si="2"/>
        <v>0.19999999999999574</v>
      </c>
    </row>
  </sheetData>
  <phoneticPr fontId="1"/>
  <conditionalFormatting sqref="C3:C30">
    <cfRule type="expression" dxfId="50" priority="6" stopIfTrue="1">
      <formula>$C3=0</formula>
    </cfRule>
    <cfRule type="expression" dxfId="49" priority="7">
      <formula>$D3&gt;70</formula>
    </cfRule>
    <cfRule type="expression" dxfId="48" priority="8">
      <formula>$D3&gt;60</formula>
    </cfRule>
    <cfRule type="expression" dxfId="47" priority="9">
      <formula>$D3&lt;40</formula>
    </cfRule>
    <cfRule type="expression" dxfId="46" priority="10">
      <formula>$D3&lt;30</formula>
    </cfRule>
  </conditionalFormatting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B26B1-47B9-487D-AC20-5A2497652C37}">
  <dimension ref="A1:M34"/>
  <sheetViews>
    <sheetView workbookViewId="0">
      <selection activeCell="K4" sqref="K4"/>
    </sheetView>
  </sheetViews>
  <sheetFormatPr defaultRowHeight="19.5" x14ac:dyDescent="0.3"/>
  <cols>
    <col min="1" max="1" width="12.5" customWidth="1"/>
    <col min="3" max="3" width="9.4140625" bestFit="1" customWidth="1"/>
    <col min="5" max="5" width="12.75" customWidth="1"/>
    <col min="7" max="7" width="8.6640625" style="6"/>
    <col min="9" max="9" width="10.75" customWidth="1"/>
    <col min="10" max="10" width="6.5" customWidth="1"/>
  </cols>
  <sheetData>
    <row r="1" spans="1:11" x14ac:dyDescent="0.3">
      <c r="C1" s="6" t="s">
        <v>0</v>
      </c>
      <c r="D1" s="6" t="s">
        <v>1</v>
      </c>
      <c r="I1" s="8">
        <f>AVERAGEIF(I3:I232,"&lt;&gt;0")</f>
        <v>36.456666666666663</v>
      </c>
    </row>
    <row r="2" spans="1:11" ht="42.75" customHeight="1" x14ac:dyDescent="0.3">
      <c r="C2" s="5">
        <f>AVERAGEIF(C3:C232,"&lt;&gt;0")</f>
        <v>36.353333333333339</v>
      </c>
      <c r="D2" s="7">
        <f>STDEVPA(C3:C30)</f>
        <v>0.24846467329894331</v>
      </c>
      <c r="E2" t="s">
        <v>2</v>
      </c>
      <c r="I2" t="s">
        <v>8</v>
      </c>
    </row>
    <row r="3" spans="1:11" x14ac:dyDescent="0.3">
      <c r="A3" s="19">
        <v>44621</v>
      </c>
      <c r="B3" s="20">
        <v>0.27083333333333331</v>
      </c>
      <c r="C3" s="21">
        <v>36.4</v>
      </c>
      <c r="D3" s="15">
        <f>IF(C3="","",IF($D$2=0,50,(C3-$C$2)/$D$2*10+50))</f>
        <v>51.878201276948218</v>
      </c>
      <c r="E3" s="14"/>
      <c r="F3" s="15">
        <v>36.299999999999997</v>
      </c>
      <c r="G3" s="24">
        <v>58</v>
      </c>
      <c r="H3" t="s">
        <v>4</v>
      </c>
      <c r="I3" s="42">
        <v>36.299999999999997</v>
      </c>
      <c r="J3" s="40">
        <f t="shared" ref="J3:J34" si="0">I3-C3</f>
        <v>-0.10000000000000142</v>
      </c>
    </row>
    <row r="4" spans="1:11" x14ac:dyDescent="0.3">
      <c r="A4" s="19">
        <v>44622</v>
      </c>
      <c r="B4" s="20">
        <v>0.27083333333333331</v>
      </c>
      <c r="C4" s="21">
        <v>37.299999999999997</v>
      </c>
      <c r="D4" s="15">
        <f t="shared" ref="D4:D34" si="1">IF(C4="","",IF($D$2=0,50,(C4-$C$2)/$D$2*10+50))</f>
        <v>88.100654475240617</v>
      </c>
      <c r="E4" s="14"/>
      <c r="F4" s="15">
        <v>36.5</v>
      </c>
      <c r="G4" s="23">
        <v>10</v>
      </c>
      <c r="H4" t="s">
        <v>4</v>
      </c>
      <c r="I4" s="42">
        <v>37.4</v>
      </c>
      <c r="J4" s="40">
        <f t="shared" si="0"/>
        <v>0.10000000000000142</v>
      </c>
      <c r="K4" t="s">
        <v>11</v>
      </c>
    </row>
    <row r="5" spans="1:11" x14ac:dyDescent="0.3">
      <c r="A5" s="19">
        <v>44623</v>
      </c>
      <c r="B5" s="20">
        <v>0.29166666666666669</v>
      </c>
      <c r="C5" s="21">
        <v>36.1</v>
      </c>
      <c r="D5" s="15">
        <f t="shared" si="1"/>
        <v>39.804050210850846</v>
      </c>
      <c r="E5" s="14"/>
      <c r="F5" s="15">
        <v>36.299999999999997</v>
      </c>
      <c r="G5" s="24">
        <v>64</v>
      </c>
      <c r="I5" s="42">
        <v>36.299999999999997</v>
      </c>
      <c r="J5" s="40">
        <f t="shared" si="0"/>
        <v>0.19999999999999574</v>
      </c>
    </row>
    <row r="6" spans="1:11" x14ac:dyDescent="0.3">
      <c r="A6" s="19">
        <v>44624</v>
      </c>
      <c r="B6" s="2">
        <v>0.27083333333333331</v>
      </c>
      <c r="C6" s="3">
        <v>36.6</v>
      </c>
      <c r="D6" s="15">
        <f t="shared" si="1"/>
        <v>59.927635321013327</v>
      </c>
      <c r="F6" s="15">
        <v>36.5</v>
      </c>
      <c r="G6" s="29">
        <v>31</v>
      </c>
      <c r="I6" s="42">
        <v>36.700000000000003</v>
      </c>
      <c r="J6" s="40">
        <f t="shared" si="0"/>
        <v>0.10000000000000142</v>
      </c>
    </row>
    <row r="7" spans="1:11" x14ac:dyDescent="0.3">
      <c r="A7" s="19">
        <v>44625</v>
      </c>
      <c r="B7" s="2">
        <v>0.1875</v>
      </c>
      <c r="C7" s="3">
        <v>36.1</v>
      </c>
      <c r="D7" s="15">
        <f t="shared" si="1"/>
        <v>39.804050210850846</v>
      </c>
      <c r="F7" s="15">
        <v>36.200000000000003</v>
      </c>
      <c r="G7" s="28">
        <v>44</v>
      </c>
      <c r="I7" s="42">
        <v>36.200000000000003</v>
      </c>
      <c r="J7" s="40">
        <f t="shared" si="0"/>
        <v>0.10000000000000142</v>
      </c>
    </row>
    <row r="8" spans="1:11" x14ac:dyDescent="0.3">
      <c r="A8" s="19">
        <v>44626</v>
      </c>
      <c r="B8" s="2">
        <v>0.75</v>
      </c>
      <c r="C8" s="3">
        <v>36.5</v>
      </c>
      <c r="D8" s="15">
        <f t="shared" si="1"/>
        <v>55.902918298980772</v>
      </c>
      <c r="F8" s="15">
        <v>36.4</v>
      </c>
      <c r="G8" s="24">
        <v>44</v>
      </c>
      <c r="I8" s="42">
        <v>36.5</v>
      </c>
      <c r="J8" s="40">
        <f t="shared" si="0"/>
        <v>0</v>
      </c>
    </row>
    <row r="9" spans="1:11" x14ac:dyDescent="0.3">
      <c r="A9" s="19">
        <v>44627</v>
      </c>
      <c r="B9" s="2">
        <v>0.25</v>
      </c>
      <c r="C9" s="3">
        <v>36.5</v>
      </c>
      <c r="D9" s="15">
        <f t="shared" si="1"/>
        <v>55.902918298980772</v>
      </c>
      <c r="F9" s="15">
        <v>36.299999999999997</v>
      </c>
      <c r="G9" s="28">
        <v>17</v>
      </c>
      <c r="I9" s="42">
        <v>36.700000000000003</v>
      </c>
      <c r="J9" s="40">
        <f t="shared" si="0"/>
        <v>0.20000000000000284</v>
      </c>
    </row>
    <row r="10" spans="1:11" x14ac:dyDescent="0.3">
      <c r="A10" s="19">
        <v>44628</v>
      </c>
      <c r="B10" s="20">
        <v>0.29166666666666669</v>
      </c>
      <c r="C10" s="21">
        <v>36.6</v>
      </c>
      <c r="D10" s="15">
        <f t="shared" si="1"/>
        <v>59.927635321013327</v>
      </c>
      <c r="E10" s="14"/>
      <c r="F10" s="15">
        <v>36.200000000000003</v>
      </c>
      <c r="G10" s="28">
        <v>19</v>
      </c>
      <c r="I10" s="42">
        <v>36.6</v>
      </c>
      <c r="J10" s="40">
        <f t="shared" si="0"/>
        <v>0</v>
      </c>
    </row>
    <row r="11" spans="1:11" x14ac:dyDescent="0.3">
      <c r="A11" s="19">
        <v>44629</v>
      </c>
      <c r="B11" s="20">
        <v>0.29166666666666669</v>
      </c>
      <c r="C11" s="21">
        <v>36.5</v>
      </c>
      <c r="D11" s="15">
        <f t="shared" si="1"/>
        <v>55.902918298980772</v>
      </c>
      <c r="E11" s="14"/>
      <c r="F11" s="15">
        <v>36.1</v>
      </c>
      <c r="G11" s="41">
        <v>5</v>
      </c>
      <c r="I11" s="42">
        <v>36.5</v>
      </c>
      <c r="J11" s="40">
        <f t="shared" si="0"/>
        <v>0</v>
      </c>
    </row>
    <row r="12" spans="1:11" x14ac:dyDescent="0.3">
      <c r="A12" s="19">
        <v>44630</v>
      </c>
      <c r="B12" s="20">
        <v>0.27083333333333331</v>
      </c>
      <c r="C12" s="21">
        <v>36.200000000000003</v>
      </c>
      <c r="D12" s="15">
        <f t="shared" si="1"/>
        <v>43.828767232883401</v>
      </c>
      <c r="E12" s="14"/>
      <c r="F12" s="15">
        <v>36.5</v>
      </c>
      <c r="G12" s="28">
        <v>56</v>
      </c>
      <c r="I12" s="42">
        <v>36.4</v>
      </c>
      <c r="J12" s="40">
        <f t="shared" si="0"/>
        <v>0.19999999999999574</v>
      </c>
    </row>
    <row r="13" spans="1:11" x14ac:dyDescent="0.3">
      <c r="A13" s="19">
        <v>44631</v>
      </c>
      <c r="B13" s="20">
        <v>0.22916666666666666</v>
      </c>
      <c r="C13" s="21">
        <v>36.200000000000003</v>
      </c>
      <c r="D13" s="15">
        <f t="shared" si="1"/>
        <v>43.828767232883401</v>
      </c>
      <c r="E13" s="14"/>
      <c r="F13" s="15">
        <v>36.299999999999997</v>
      </c>
      <c r="G13" s="28">
        <v>16</v>
      </c>
      <c r="I13" s="42">
        <v>36.299999999999997</v>
      </c>
      <c r="J13" s="40">
        <f t="shared" si="0"/>
        <v>9.9999999999994316E-2</v>
      </c>
    </row>
    <row r="14" spans="1:11" x14ac:dyDescent="0.3">
      <c r="A14" s="19">
        <v>44632</v>
      </c>
      <c r="B14" s="20">
        <v>0.35416666666666669</v>
      </c>
      <c r="C14" s="21">
        <v>36.5</v>
      </c>
      <c r="D14" s="15">
        <f t="shared" si="1"/>
        <v>55.902918298980772</v>
      </c>
      <c r="E14" s="14"/>
      <c r="F14" s="15">
        <v>36.200000000000003</v>
      </c>
      <c r="G14" s="28">
        <v>38</v>
      </c>
      <c r="I14" s="42">
        <v>36.4</v>
      </c>
      <c r="J14" s="40">
        <f t="shared" si="0"/>
        <v>-0.10000000000000142</v>
      </c>
    </row>
    <row r="15" spans="1:11" x14ac:dyDescent="0.3">
      <c r="A15" s="19">
        <v>44633</v>
      </c>
      <c r="B15" s="2">
        <v>0.75</v>
      </c>
      <c r="C15" s="3">
        <v>36.1</v>
      </c>
      <c r="D15" s="15">
        <f t="shared" si="1"/>
        <v>39.804050210850846</v>
      </c>
      <c r="E15" s="14"/>
      <c r="F15" s="15">
        <v>36.299999999999997</v>
      </c>
      <c r="G15" s="28">
        <v>71</v>
      </c>
      <c r="I15" s="42">
        <v>36.4</v>
      </c>
      <c r="J15" s="40">
        <f t="shared" si="0"/>
        <v>0.29999999999999716</v>
      </c>
    </row>
    <row r="16" spans="1:11" x14ac:dyDescent="0.3">
      <c r="A16" s="19">
        <v>44634</v>
      </c>
      <c r="B16" s="2">
        <v>0.33333333333333331</v>
      </c>
      <c r="C16" s="3">
        <v>36.299999999999997</v>
      </c>
      <c r="D16" s="15">
        <f t="shared" si="1"/>
        <v>47.853484254915671</v>
      </c>
      <c r="F16" s="15">
        <v>36.299999999999997</v>
      </c>
      <c r="G16" s="28">
        <v>10</v>
      </c>
      <c r="I16" s="42">
        <v>36.4</v>
      </c>
      <c r="J16" s="40">
        <f t="shared" si="0"/>
        <v>0.10000000000000142</v>
      </c>
    </row>
    <row r="17" spans="1:13" x14ac:dyDescent="0.3">
      <c r="A17" s="19">
        <v>44635</v>
      </c>
      <c r="B17" s="2">
        <v>0.29166666666666669</v>
      </c>
      <c r="C17" s="3">
        <v>36.4</v>
      </c>
      <c r="D17" s="15">
        <f t="shared" si="1"/>
        <v>51.878201276948218</v>
      </c>
      <c r="F17" s="15">
        <v>36.299999999999997</v>
      </c>
      <c r="G17" s="28">
        <v>25</v>
      </c>
      <c r="I17" s="42">
        <v>36.5</v>
      </c>
      <c r="J17" s="40">
        <f t="shared" si="0"/>
        <v>0.10000000000000142</v>
      </c>
    </row>
    <row r="18" spans="1:13" x14ac:dyDescent="0.3">
      <c r="A18" s="19">
        <v>44636</v>
      </c>
      <c r="B18" s="2">
        <v>0.25</v>
      </c>
      <c r="C18" s="3">
        <v>36.1</v>
      </c>
      <c r="D18" s="15">
        <f t="shared" si="1"/>
        <v>39.804050210850846</v>
      </c>
      <c r="F18" s="15">
        <v>36.1</v>
      </c>
      <c r="G18" s="28">
        <v>35</v>
      </c>
      <c r="I18" s="42">
        <v>36.200000000000003</v>
      </c>
      <c r="J18" s="40">
        <f t="shared" si="0"/>
        <v>0.10000000000000142</v>
      </c>
    </row>
    <row r="19" spans="1:13" x14ac:dyDescent="0.3">
      <c r="A19" s="19">
        <v>44637</v>
      </c>
      <c r="B19" s="2">
        <v>0.3125</v>
      </c>
      <c r="C19" s="3">
        <v>36.200000000000003</v>
      </c>
      <c r="D19" s="15">
        <f t="shared" si="1"/>
        <v>43.828767232883401</v>
      </c>
      <c r="F19" s="15">
        <v>36.299999999999997</v>
      </c>
      <c r="G19" s="28">
        <v>31</v>
      </c>
      <c r="I19" s="42">
        <v>36.299999999999997</v>
      </c>
      <c r="J19" s="40">
        <f t="shared" si="0"/>
        <v>9.9999999999994316E-2</v>
      </c>
      <c r="M19" t="s">
        <v>4</v>
      </c>
    </row>
    <row r="20" spans="1:13" x14ac:dyDescent="0.3">
      <c r="A20" s="62">
        <v>44638</v>
      </c>
      <c r="B20" s="2">
        <v>0.29166666666666669</v>
      </c>
      <c r="C20" s="3">
        <v>36.700000000000003</v>
      </c>
      <c r="D20" s="15">
        <f t="shared" si="1"/>
        <v>63.952352343045874</v>
      </c>
      <c r="F20" s="15">
        <v>36.299999999999997</v>
      </c>
      <c r="G20" s="25">
        <v>5</v>
      </c>
      <c r="I20" s="42">
        <v>36.799999999999997</v>
      </c>
      <c r="J20" s="40">
        <f t="shared" si="0"/>
        <v>9.9999999999994316E-2</v>
      </c>
    </row>
    <row r="21" spans="1:13" x14ac:dyDescent="0.3">
      <c r="A21" s="62">
        <v>44638</v>
      </c>
      <c r="B21" s="2">
        <v>0.33333333333333331</v>
      </c>
      <c r="C21" s="3">
        <v>36.200000000000003</v>
      </c>
      <c r="D21" s="15">
        <f t="shared" si="1"/>
        <v>43.828767232883401</v>
      </c>
      <c r="F21" s="15">
        <v>36.299999999999997</v>
      </c>
      <c r="G21" s="25">
        <v>5</v>
      </c>
      <c r="I21" s="42">
        <v>36.299999999999997</v>
      </c>
      <c r="J21" s="40">
        <f t="shared" si="0"/>
        <v>9.9999999999994316E-2</v>
      </c>
    </row>
    <row r="22" spans="1:13" x14ac:dyDescent="0.3">
      <c r="A22" s="19">
        <v>44639</v>
      </c>
      <c r="B22" s="2">
        <v>0.33333333333333331</v>
      </c>
      <c r="C22" s="3">
        <v>36.4</v>
      </c>
      <c r="D22" s="15">
        <f t="shared" si="1"/>
        <v>51.878201276948218</v>
      </c>
      <c r="F22" s="15">
        <v>36.5</v>
      </c>
      <c r="G22" s="24">
        <v>7</v>
      </c>
      <c r="I22" s="42">
        <v>36.6</v>
      </c>
      <c r="J22" s="40">
        <f t="shared" si="0"/>
        <v>0.20000000000000284</v>
      </c>
    </row>
    <row r="23" spans="1:13" x14ac:dyDescent="0.3">
      <c r="A23" s="19">
        <v>44640</v>
      </c>
      <c r="B23" s="20">
        <v>0.3125</v>
      </c>
      <c r="C23" s="21">
        <v>36.299999999999997</v>
      </c>
      <c r="D23" s="15">
        <f t="shared" si="1"/>
        <v>47.853484254915671</v>
      </c>
      <c r="E23" s="14"/>
      <c r="F23" s="58"/>
      <c r="G23" s="24">
        <v>56</v>
      </c>
      <c r="H23" s="14"/>
      <c r="I23" s="42">
        <v>36.4</v>
      </c>
      <c r="J23" s="40">
        <f t="shared" si="0"/>
        <v>0.10000000000000142</v>
      </c>
      <c r="K23" s="14"/>
    </row>
    <row r="24" spans="1:13" x14ac:dyDescent="0.3">
      <c r="A24" s="19">
        <v>44641</v>
      </c>
      <c r="B24" s="2">
        <v>0.33333333333333331</v>
      </c>
      <c r="C24" s="3">
        <v>36.200000000000003</v>
      </c>
      <c r="D24" s="15">
        <f t="shared" si="1"/>
        <v>43.828767232883401</v>
      </c>
      <c r="F24" s="15"/>
      <c r="G24" s="24">
        <v>79</v>
      </c>
      <c r="I24" s="42">
        <v>36.299999999999997</v>
      </c>
      <c r="J24" s="40">
        <f t="shared" si="0"/>
        <v>9.9999999999994316E-2</v>
      </c>
    </row>
    <row r="25" spans="1:13" x14ac:dyDescent="0.3">
      <c r="A25" s="19">
        <v>44642</v>
      </c>
      <c r="B25" s="2">
        <v>0.27083333333333331</v>
      </c>
      <c r="C25" s="3">
        <v>36.299999999999997</v>
      </c>
      <c r="D25" s="15">
        <f t="shared" si="1"/>
        <v>47.853484254915671</v>
      </c>
      <c r="F25" s="15"/>
      <c r="G25" s="24">
        <v>21</v>
      </c>
      <c r="I25" s="42">
        <v>36.4</v>
      </c>
      <c r="J25" s="40">
        <f t="shared" si="0"/>
        <v>0.10000000000000142</v>
      </c>
    </row>
    <row r="26" spans="1:13" x14ac:dyDescent="0.3">
      <c r="A26" s="19">
        <v>44643</v>
      </c>
      <c r="B26" s="2">
        <v>0.29166666666666669</v>
      </c>
      <c r="C26" s="3">
        <v>36.4</v>
      </c>
      <c r="D26" s="15">
        <f t="shared" si="1"/>
        <v>51.878201276948218</v>
      </c>
      <c r="F26" s="15">
        <v>36.299999999999997</v>
      </c>
      <c r="G26" s="24">
        <v>17</v>
      </c>
      <c r="I26" s="42">
        <v>36.5</v>
      </c>
      <c r="J26" s="40">
        <f t="shared" si="0"/>
        <v>0.10000000000000142</v>
      </c>
    </row>
    <row r="27" spans="1:13" x14ac:dyDescent="0.3">
      <c r="A27" s="19">
        <v>44644</v>
      </c>
      <c r="B27" s="2">
        <v>0.22916666666666666</v>
      </c>
      <c r="C27" s="3">
        <v>36.4</v>
      </c>
      <c r="D27" s="15">
        <f t="shared" si="1"/>
        <v>51.878201276948218</v>
      </c>
      <c r="F27" s="15">
        <v>36.299999999999997</v>
      </c>
      <c r="G27" s="29">
        <v>8</v>
      </c>
      <c r="I27" s="42">
        <v>36.5</v>
      </c>
      <c r="J27" s="40">
        <f t="shared" si="0"/>
        <v>0.10000000000000142</v>
      </c>
    </row>
    <row r="28" spans="1:13" x14ac:dyDescent="0.3">
      <c r="A28" s="19">
        <v>44645</v>
      </c>
      <c r="B28" s="2">
        <v>0.25</v>
      </c>
      <c r="C28" s="3">
        <v>36.200000000000003</v>
      </c>
      <c r="D28" s="15">
        <f t="shared" si="1"/>
        <v>43.828767232883401</v>
      </c>
      <c r="F28" s="15">
        <v>36.299999999999997</v>
      </c>
      <c r="G28" s="24">
        <v>24</v>
      </c>
      <c r="I28" s="42">
        <v>36.299999999999997</v>
      </c>
      <c r="J28" s="40">
        <f t="shared" si="0"/>
        <v>9.9999999999994316E-2</v>
      </c>
    </row>
    <row r="29" spans="1:13" x14ac:dyDescent="0.3">
      <c r="A29" s="19">
        <v>44646</v>
      </c>
      <c r="B29" s="2">
        <v>0.375</v>
      </c>
      <c r="C29" s="3">
        <v>36.1</v>
      </c>
      <c r="D29" s="15">
        <f t="shared" si="1"/>
        <v>39.804050210850846</v>
      </c>
      <c r="F29" s="15">
        <v>36.1</v>
      </c>
      <c r="G29" s="24">
        <v>15</v>
      </c>
      <c r="I29" s="42">
        <v>35.799999999999997</v>
      </c>
      <c r="J29" s="40">
        <f t="shared" si="0"/>
        <v>-0.30000000000000426</v>
      </c>
    </row>
    <row r="30" spans="1:13" x14ac:dyDescent="0.3">
      <c r="A30" s="19">
        <v>44647</v>
      </c>
      <c r="B30" s="2">
        <v>0.66666666666666663</v>
      </c>
      <c r="C30" s="3">
        <v>36.200000000000003</v>
      </c>
      <c r="D30" s="15">
        <f t="shared" si="1"/>
        <v>43.828767232883401</v>
      </c>
      <c r="F30" s="15">
        <v>36.200000000000003</v>
      </c>
      <c r="G30" s="24">
        <v>64</v>
      </c>
      <c r="I30" s="42">
        <v>36.700000000000003</v>
      </c>
      <c r="J30" s="40">
        <f t="shared" si="0"/>
        <v>0.5</v>
      </c>
    </row>
    <row r="31" spans="1:13" hidden="1" x14ac:dyDescent="0.3">
      <c r="A31" s="19">
        <v>44648</v>
      </c>
      <c r="B31" s="2"/>
      <c r="C31" s="3"/>
      <c r="D31" s="15" t="str">
        <f t="shared" si="1"/>
        <v/>
      </c>
      <c r="F31" s="15"/>
      <c r="G31" s="24"/>
      <c r="I31" s="42"/>
      <c r="J31" s="40">
        <f t="shared" si="0"/>
        <v>0</v>
      </c>
    </row>
    <row r="32" spans="1:13" x14ac:dyDescent="0.3">
      <c r="A32" s="19">
        <v>44649</v>
      </c>
      <c r="B32" s="2">
        <v>0.25</v>
      </c>
      <c r="C32" s="3">
        <v>36.1</v>
      </c>
      <c r="D32" s="15">
        <f t="shared" si="1"/>
        <v>39.804050210850846</v>
      </c>
      <c r="F32" s="15">
        <v>36.200000000000003</v>
      </c>
      <c r="I32" s="42">
        <v>36.5</v>
      </c>
      <c r="J32" s="40">
        <f t="shared" si="0"/>
        <v>0.39999999999999858</v>
      </c>
    </row>
    <row r="33" spans="1:10" x14ac:dyDescent="0.3">
      <c r="A33" s="19">
        <v>44650</v>
      </c>
      <c r="D33" s="15" t="str">
        <f t="shared" si="1"/>
        <v/>
      </c>
      <c r="J33" s="40">
        <f t="shared" si="0"/>
        <v>0</v>
      </c>
    </row>
    <row r="34" spans="1:10" x14ac:dyDescent="0.3">
      <c r="A34" s="19">
        <v>44651</v>
      </c>
      <c r="B34" s="2">
        <v>0.29166666666666669</v>
      </c>
      <c r="C34" s="3">
        <v>36.5</v>
      </c>
      <c r="D34" s="15">
        <f t="shared" si="1"/>
        <v>55.902918298980772</v>
      </c>
      <c r="F34" s="15">
        <v>36.4</v>
      </c>
      <c r="G34" s="26">
        <v>5</v>
      </c>
      <c r="I34" s="42">
        <v>36.5</v>
      </c>
      <c r="J34" s="40">
        <f t="shared" si="0"/>
        <v>0</v>
      </c>
    </row>
  </sheetData>
  <phoneticPr fontId="1"/>
  <conditionalFormatting sqref="C3:C32 C34">
    <cfRule type="expression" dxfId="45" priority="1" stopIfTrue="1">
      <formula>$C3=0</formula>
    </cfRule>
    <cfRule type="expression" dxfId="44" priority="2">
      <formula>$D3&gt;70</formula>
    </cfRule>
    <cfRule type="expression" dxfId="43" priority="3">
      <formula>$D3&gt;60</formula>
    </cfRule>
    <cfRule type="expression" dxfId="42" priority="4">
      <formula>$D3&lt;40</formula>
    </cfRule>
    <cfRule type="expression" dxfId="41" priority="5">
      <formula>$D3&lt;30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06507-A4CE-426E-AA82-9D9C8E7D255B}">
  <dimension ref="A1:M33"/>
  <sheetViews>
    <sheetView workbookViewId="0">
      <selection activeCell="I2" sqref="I2"/>
    </sheetView>
  </sheetViews>
  <sheetFormatPr defaultRowHeight="19.5" x14ac:dyDescent="0.3"/>
  <cols>
    <col min="1" max="1" width="12.5" customWidth="1"/>
    <col min="3" max="3" width="9.4140625" bestFit="1" customWidth="1"/>
    <col min="5" max="5" width="12.75" customWidth="1"/>
    <col min="7" max="7" width="8.6640625" style="6"/>
    <col min="9" max="9" width="10.75" customWidth="1"/>
    <col min="10" max="10" width="6.5" customWidth="1"/>
  </cols>
  <sheetData>
    <row r="1" spans="1:11" x14ac:dyDescent="0.3">
      <c r="C1" s="6" t="s">
        <v>0</v>
      </c>
      <c r="D1" s="6" t="s">
        <v>1</v>
      </c>
      <c r="I1" s="8">
        <f>AVERAGEIF(I3:I229,"&lt;&gt;0")</f>
        <v>36.319230769230764</v>
      </c>
    </row>
    <row r="2" spans="1:11" ht="42.75" customHeight="1" x14ac:dyDescent="0.3">
      <c r="C2" s="5">
        <f>AVERAGEIF(C3:C230,"&lt;&gt;0")</f>
        <v>36.303846153846152</v>
      </c>
      <c r="D2" s="7">
        <f>STDEVPA(C3:C30)</f>
        <v>0.24644674881199044</v>
      </c>
      <c r="E2" t="s">
        <v>2</v>
      </c>
      <c r="I2" t="s">
        <v>8</v>
      </c>
    </row>
    <row r="3" spans="1:11" x14ac:dyDescent="0.3">
      <c r="A3" s="19">
        <v>44652</v>
      </c>
      <c r="B3" s="20">
        <v>0.29166666666666669</v>
      </c>
      <c r="C3" s="21">
        <v>36.5</v>
      </c>
      <c r="D3" s="15">
        <f>IF(C3="","",IF($D$2=0,50,(C3-$C$2)/$D$2*10+50))</f>
        <v>57.959279118082023</v>
      </c>
      <c r="E3" s="14"/>
      <c r="F3" s="15">
        <v>36.4</v>
      </c>
      <c r="G3" s="24">
        <v>9</v>
      </c>
      <c r="H3" t="s">
        <v>4</v>
      </c>
      <c r="I3" s="42">
        <v>36.6</v>
      </c>
      <c r="J3" s="40">
        <f t="shared" ref="J3:J32" si="0">I3-C3</f>
        <v>0.10000000000000142</v>
      </c>
    </row>
    <row r="4" spans="1:11" x14ac:dyDescent="0.3">
      <c r="A4" s="19">
        <v>44653</v>
      </c>
      <c r="B4" s="20">
        <v>0.29166666666666669</v>
      </c>
      <c r="C4" s="21">
        <v>36.4</v>
      </c>
      <c r="D4" s="15">
        <f t="shared" ref="D4:D32" si="1">IF(C4="","",IF($D$2=0,50,(C4-$C$2)/$D$2*10+50))</f>
        <v>53.901607410824504</v>
      </c>
      <c r="E4" s="14"/>
      <c r="F4" s="15">
        <v>36.1</v>
      </c>
      <c r="G4" s="23">
        <v>5</v>
      </c>
      <c r="H4" t="s">
        <v>4</v>
      </c>
      <c r="I4" s="42">
        <v>36.299999999999997</v>
      </c>
      <c r="J4" s="40">
        <f t="shared" si="0"/>
        <v>-0.10000000000000142</v>
      </c>
      <c r="K4" t="s">
        <v>4</v>
      </c>
    </row>
    <row r="5" spans="1:11" x14ac:dyDescent="0.3">
      <c r="A5" s="19">
        <v>44654</v>
      </c>
      <c r="B5" s="20"/>
      <c r="C5" s="21"/>
      <c r="D5" s="15" t="str">
        <f t="shared" si="1"/>
        <v/>
      </c>
      <c r="E5" s="14"/>
      <c r="F5" s="15"/>
      <c r="G5" s="24"/>
      <c r="I5" s="42"/>
      <c r="J5" s="40">
        <f t="shared" si="0"/>
        <v>0</v>
      </c>
    </row>
    <row r="6" spans="1:11" x14ac:dyDescent="0.3">
      <c r="A6" s="19">
        <v>44655</v>
      </c>
      <c r="B6" s="2"/>
      <c r="C6" s="3">
        <v>36.4</v>
      </c>
      <c r="D6" s="15">
        <f t="shared" si="1"/>
        <v>53.901607410824504</v>
      </c>
      <c r="F6" s="15">
        <v>36.200000000000003</v>
      </c>
      <c r="G6" s="29">
        <v>13</v>
      </c>
      <c r="I6" s="42">
        <v>36.6</v>
      </c>
      <c r="J6" s="40">
        <f t="shared" si="0"/>
        <v>0.20000000000000284</v>
      </c>
    </row>
    <row r="7" spans="1:11" x14ac:dyDescent="0.3">
      <c r="A7" s="19">
        <v>44656</v>
      </c>
      <c r="B7" s="2"/>
      <c r="C7" s="3"/>
      <c r="D7" s="15" t="str">
        <f t="shared" si="1"/>
        <v/>
      </c>
      <c r="F7" s="15"/>
      <c r="G7" s="28"/>
      <c r="I7" s="42"/>
      <c r="J7" s="40">
        <f t="shared" si="0"/>
        <v>0</v>
      </c>
    </row>
    <row r="8" spans="1:11" x14ac:dyDescent="0.3">
      <c r="A8" s="19">
        <v>44657</v>
      </c>
      <c r="B8" s="2">
        <v>0.27083333333333331</v>
      </c>
      <c r="C8" s="3">
        <v>36.200000000000003</v>
      </c>
      <c r="D8" s="15">
        <f t="shared" si="1"/>
        <v>45.786263996309756</v>
      </c>
      <c r="F8" s="15">
        <v>36.299999999999997</v>
      </c>
      <c r="G8" s="24">
        <v>46</v>
      </c>
      <c r="I8" s="42">
        <v>36.1</v>
      </c>
      <c r="J8" s="40">
        <f t="shared" si="0"/>
        <v>-0.10000000000000142</v>
      </c>
    </row>
    <row r="9" spans="1:11" x14ac:dyDescent="0.3">
      <c r="A9" s="19">
        <v>44658</v>
      </c>
      <c r="B9" s="2">
        <v>0.25</v>
      </c>
      <c r="C9" s="3">
        <v>36</v>
      </c>
      <c r="D9" s="15">
        <f t="shared" si="1"/>
        <v>37.670920581794718</v>
      </c>
      <c r="F9" s="15">
        <v>36.299999999999997</v>
      </c>
      <c r="G9" s="28">
        <v>76</v>
      </c>
      <c r="I9" s="42">
        <v>36.299999999999997</v>
      </c>
      <c r="J9" s="40">
        <f t="shared" si="0"/>
        <v>0.29999999999999716</v>
      </c>
    </row>
    <row r="10" spans="1:11" x14ac:dyDescent="0.3">
      <c r="A10" s="19">
        <v>44659</v>
      </c>
      <c r="B10" s="20">
        <v>0.25</v>
      </c>
      <c r="C10" s="21">
        <v>36.700000000000003</v>
      </c>
      <c r="D10" s="15">
        <f t="shared" si="1"/>
        <v>66.074622532597061</v>
      </c>
      <c r="E10" s="14"/>
      <c r="F10" s="15">
        <v>36.5</v>
      </c>
      <c r="G10" s="41">
        <v>5</v>
      </c>
      <c r="I10" s="42">
        <v>36.799999999999997</v>
      </c>
      <c r="J10" s="40">
        <f t="shared" si="0"/>
        <v>9.9999999999994316E-2</v>
      </c>
    </row>
    <row r="11" spans="1:11" x14ac:dyDescent="0.3">
      <c r="A11" s="19">
        <v>44660</v>
      </c>
      <c r="B11" s="20"/>
      <c r="C11" s="21"/>
      <c r="D11" s="15" t="str">
        <f t="shared" si="1"/>
        <v/>
      </c>
      <c r="E11" s="14"/>
      <c r="F11" s="15"/>
      <c r="G11" s="41"/>
      <c r="I11" s="42"/>
      <c r="J11" s="40">
        <f t="shared" si="0"/>
        <v>0</v>
      </c>
    </row>
    <row r="12" spans="1:11" x14ac:dyDescent="0.3">
      <c r="A12" s="19">
        <v>44661</v>
      </c>
      <c r="B12" s="20">
        <v>0.22916666666666666</v>
      </c>
      <c r="C12" s="21">
        <v>36.299999999999997</v>
      </c>
      <c r="D12" s="15">
        <f t="shared" si="1"/>
        <v>49.843935703566984</v>
      </c>
      <c r="E12" s="14"/>
      <c r="F12" s="15">
        <v>36.4</v>
      </c>
      <c r="G12" s="28">
        <v>11</v>
      </c>
      <c r="I12" s="42">
        <v>36.4</v>
      </c>
      <c r="J12" s="40">
        <f t="shared" si="0"/>
        <v>0.10000000000000142</v>
      </c>
    </row>
    <row r="13" spans="1:11" x14ac:dyDescent="0.3">
      <c r="A13" s="19">
        <v>44662</v>
      </c>
      <c r="B13" s="20">
        <v>0.25</v>
      </c>
      <c r="C13" s="21">
        <v>36.299999999999997</v>
      </c>
      <c r="D13" s="15">
        <f t="shared" si="1"/>
        <v>49.843935703566984</v>
      </c>
      <c r="E13" s="14"/>
      <c r="F13" s="15">
        <v>36.200000000000003</v>
      </c>
      <c r="G13" s="41">
        <v>5</v>
      </c>
      <c r="I13" s="42">
        <v>36.4</v>
      </c>
      <c r="J13" s="40">
        <f t="shared" si="0"/>
        <v>0.10000000000000142</v>
      </c>
    </row>
    <row r="14" spans="1:11" x14ac:dyDescent="0.3">
      <c r="A14" s="19">
        <v>44663</v>
      </c>
      <c r="B14" s="20">
        <v>0.25</v>
      </c>
      <c r="C14" s="21">
        <v>36.299999999999997</v>
      </c>
      <c r="D14" s="15">
        <f t="shared" si="1"/>
        <v>49.843935703566984</v>
      </c>
      <c r="E14" s="14"/>
      <c r="F14" s="15">
        <v>36.4</v>
      </c>
      <c r="G14" s="28">
        <v>30</v>
      </c>
      <c r="I14" s="42">
        <v>36.299999999999997</v>
      </c>
      <c r="J14" s="40">
        <f t="shared" si="0"/>
        <v>0</v>
      </c>
    </row>
    <row r="15" spans="1:11" x14ac:dyDescent="0.3">
      <c r="A15" s="19">
        <v>44664</v>
      </c>
      <c r="B15" s="2">
        <v>0.25</v>
      </c>
      <c r="C15" s="3">
        <v>36.5</v>
      </c>
      <c r="D15" s="15">
        <f t="shared" si="1"/>
        <v>57.959279118082023</v>
      </c>
      <c r="E15" s="14"/>
      <c r="F15" s="15">
        <v>36.4</v>
      </c>
      <c r="G15" s="28">
        <v>44</v>
      </c>
      <c r="I15" s="42">
        <v>36.299999999999997</v>
      </c>
      <c r="J15" s="40">
        <f t="shared" si="0"/>
        <v>-0.20000000000000284</v>
      </c>
    </row>
    <row r="16" spans="1:11" x14ac:dyDescent="0.3">
      <c r="A16" s="19">
        <v>44665</v>
      </c>
      <c r="B16" s="2">
        <v>0.29166666666666669</v>
      </c>
      <c r="C16" s="3">
        <v>36.5</v>
      </c>
      <c r="D16" s="15">
        <f t="shared" si="1"/>
        <v>57.959279118082023</v>
      </c>
      <c r="F16" s="15">
        <v>36.299999999999997</v>
      </c>
      <c r="G16" s="28">
        <v>15</v>
      </c>
      <c r="I16" s="42">
        <v>36.4</v>
      </c>
      <c r="J16" s="40">
        <f t="shared" si="0"/>
        <v>-0.10000000000000142</v>
      </c>
    </row>
    <row r="17" spans="1:13" x14ac:dyDescent="0.3">
      <c r="A17" s="19">
        <v>44666</v>
      </c>
      <c r="B17" s="2">
        <v>0.29166666666666669</v>
      </c>
      <c r="C17" s="3">
        <v>36.200000000000003</v>
      </c>
      <c r="D17" s="15">
        <f t="shared" si="1"/>
        <v>45.786263996309756</v>
      </c>
      <c r="F17" s="15">
        <v>36.299999999999997</v>
      </c>
      <c r="G17" s="41">
        <v>5</v>
      </c>
      <c r="I17" s="42">
        <v>36.200000000000003</v>
      </c>
      <c r="J17" s="40">
        <f t="shared" si="0"/>
        <v>0</v>
      </c>
    </row>
    <row r="18" spans="1:13" x14ac:dyDescent="0.3">
      <c r="A18" s="19">
        <v>44667</v>
      </c>
      <c r="B18" s="2">
        <v>0.33333333333333331</v>
      </c>
      <c r="C18" s="3">
        <v>35.9</v>
      </c>
      <c r="D18" s="15">
        <f t="shared" si="1"/>
        <v>33.613248874537199</v>
      </c>
      <c r="F18" s="15">
        <v>36.200000000000003</v>
      </c>
      <c r="G18" s="28">
        <v>6</v>
      </c>
      <c r="I18" s="42">
        <v>36.1</v>
      </c>
      <c r="J18" s="40">
        <f t="shared" si="0"/>
        <v>0.20000000000000284</v>
      </c>
    </row>
    <row r="19" spans="1:13" x14ac:dyDescent="0.3">
      <c r="A19" s="19">
        <v>44668</v>
      </c>
      <c r="B19" s="2">
        <v>0.75</v>
      </c>
      <c r="C19" s="3">
        <v>35.799999999999997</v>
      </c>
      <c r="D19" s="15">
        <f t="shared" si="1"/>
        <v>29.555577167279679</v>
      </c>
      <c r="F19" s="15">
        <v>36.1</v>
      </c>
      <c r="G19" s="28">
        <v>51</v>
      </c>
      <c r="I19" s="42">
        <v>35.799999999999997</v>
      </c>
      <c r="J19" s="40">
        <f t="shared" si="0"/>
        <v>0</v>
      </c>
      <c r="M19" t="s">
        <v>4</v>
      </c>
    </row>
    <row r="20" spans="1:13" x14ac:dyDescent="0.3">
      <c r="A20" s="19">
        <v>44669</v>
      </c>
      <c r="B20" s="2">
        <v>0.25</v>
      </c>
      <c r="C20" s="3">
        <v>36.1</v>
      </c>
      <c r="D20" s="15">
        <f t="shared" si="1"/>
        <v>41.728592289052237</v>
      </c>
      <c r="F20" s="15">
        <v>36.200000000000003</v>
      </c>
      <c r="G20" s="24">
        <v>9</v>
      </c>
      <c r="I20" s="42">
        <v>36.299999999999997</v>
      </c>
      <c r="J20" s="40">
        <f t="shared" si="0"/>
        <v>0.19999999999999574</v>
      </c>
    </row>
    <row r="21" spans="1:13" x14ac:dyDescent="0.3">
      <c r="A21" s="19">
        <v>44670</v>
      </c>
      <c r="B21" s="2">
        <v>0.33333333333333331</v>
      </c>
      <c r="C21" s="3">
        <v>35.799999999999997</v>
      </c>
      <c r="D21" s="15">
        <f t="shared" si="1"/>
        <v>29.555577167279679</v>
      </c>
      <c r="F21" s="15">
        <v>36.200000000000003</v>
      </c>
      <c r="G21" s="25">
        <v>5</v>
      </c>
      <c r="I21" s="42">
        <v>35.6</v>
      </c>
      <c r="J21" s="40">
        <f t="shared" si="0"/>
        <v>-0.19999999999999574</v>
      </c>
    </row>
    <row r="22" spans="1:13" x14ac:dyDescent="0.3">
      <c r="A22" s="19">
        <v>44671</v>
      </c>
      <c r="B22" s="2">
        <v>0.23958333333333334</v>
      </c>
      <c r="C22" s="3">
        <v>36.4</v>
      </c>
      <c r="D22" s="15">
        <f t="shared" si="1"/>
        <v>53.901607410824504</v>
      </c>
      <c r="F22" s="15">
        <v>36.299999999999997</v>
      </c>
      <c r="G22" s="24">
        <v>16</v>
      </c>
      <c r="I22" s="42">
        <v>36.299999999999997</v>
      </c>
      <c r="J22" s="40">
        <f t="shared" si="0"/>
        <v>-0.10000000000000142</v>
      </c>
    </row>
    <row r="23" spans="1:13" x14ac:dyDescent="0.3">
      <c r="A23" s="19">
        <v>44672</v>
      </c>
      <c r="B23" s="20">
        <v>0.20833333333333334</v>
      </c>
      <c r="C23" s="21">
        <v>36.5</v>
      </c>
      <c r="D23" s="15">
        <f t="shared" si="1"/>
        <v>57.959279118082023</v>
      </c>
      <c r="E23" s="14"/>
      <c r="F23" s="58">
        <v>36.299999999999997</v>
      </c>
      <c r="G23" s="24">
        <v>6</v>
      </c>
      <c r="H23" s="14"/>
      <c r="I23" s="42">
        <v>36.299999999999997</v>
      </c>
      <c r="J23" s="40">
        <f t="shared" si="0"/>
        <v>-0.20000000000000284</v>
      </c>
      <c r="K23" s="14"/>
    </row>
    <row r="24" spans="1:13" x14ac:dyDescent="0.3">
      <c r="A24" s="19">
        <v>44673</v>
      </c>
      <c r="B24" s="2">
        <v>0.25</v>
      </c>
      <c r="C24" s="3">
        <v>36</v>
      </c>
      <c r="D24" s="15">
        <f t="shared" si="1"/>
        <v>37.670920581794718</v>
      </c>
      <c r="F24" s="15">
        <v>36.1</v>
      </c>
      <c r="G24" s="24">
        <v>32</v>
      </c>
      <c r="I24" s="42">
        <v>36.299999999999997</v>
      </c>
      <c r="J24" s="40">
        <f t="shared" si="0"/>
        <v>0.29999999999999716</v>
      </c>
    </row>
    <row r="25" spans="1:13" x14ac:dyDescent="0.3">
      <c r="A25" s="19">
        <v>44674</v>
      </c>
      <c r="B25" s="2">
        <v>0.22916666666666666</v>
      </c>
      <c r="C25" s="3">
        <v>36.4</v>
      </c>
      <c r="D25" s="15">
        <f t="shared" si="1"/>
        <v>53.901607410824504</v>
      </c>
      <c r="F25" s="15">
        <v>36.299999999999997</v>
      </c>
      <c r="G25" s="24">
        <v>67</v>
      </c>
      <c r="I25" s="42">
        <v>36.4</v>
      </c>
      <c r="J25" s="40">
        <f t="shared" si="0"/>
        <v>0</v>
      </c>
    </row>
    <row r="26" spans="1:13" x14ac:dyDescent="0.3">
      <c r="A26" s="19">
        <v>44675</v>
      </c>
      <c r="B26" s="2">
        <v>0.25</v>
      </c>
      <c r="C26" s="3">
        <v>36.5</v>
      </c>
      <c r="D26" s="15">
        <f t="shared" si="1"/>
        <v>57.959279118082023</v>
      </c>
      <c r="F26" s="15">
        <v>36.299999999999997</v>
      </c>
      <c r="G26" s="24">
        <v>33</v>
      </c>
      <c r="I26" s="42">
        <v>36.5</v>
      </c>
      <c r="J26" s="40">
        <f t="shared" si="0"/>
        <v>0</v>
      </c>
    </row>
    <row r="27" spans="1:13" x14ac:dyDescent="0.3">
      <c r="A27" s="63">
        <v>44676</v>
      </c>
      <c r="B27" s="64">
        <v>0.29166666666666669</v>
      </c>
      <c r="C27" s="3">
        <v>36.6</v>
      </c>
      <c r="D27" s="15">
        <f t="shared" si="1"/>
        <v>62.016950825339542</v>
      </c>
      <c r="F27" s="15">
        <v>36.200000000000003</v>
      </c>
      <c r="G27" s="29"/>
      <c r="I27" s="42">
        <v>36.6</v>
      </c>
      <c r="J27" s="40">
        <f t="shared" si="0"/>
        <v>0</v>
      </c>
    </row>
    <row r="28" spans="1:13" x14ac:dyDescent="0.3">
      <c r="A28" s="63">
        <v>44677</v>
      </c>
      <c r="B28" s="64">
        <v>0.29166666666666669</v>
      </c>
      <c r="C28" s="3">
        <v>36.6</v>
      </c>
      <c r="D28" s="15">
        <f t="shared" si="1"/>
        <v>62.016950825339542</v>
      </c>
      <c r="F28" s="15">
        <v>36.4</v>
      </c>
      <c r="G28" s="24"/>
      <c r="I28" s="42">
        <v>36.4</v>
      </c>
      <c r="J28" s="40">
        <f t="shared" si="0"/>
        <v>-0.20000000000000284</v>
      </c>
    </row>
    <row r="29" spans="1:13" x14ac:dyDescent="0.3">
      <c r="A29" s="63">
        <v>44678</v>
      </c>
      <c r="B29" s="64">
        <v>0.29166666666666669</v>
      </c>
      <c r="C29" s="3">
        <v>36.299999999999997</v>
      </c>
      <c r="D29" s="15">
        <f t="shared" si="1"/>
        <v>49.843935703566984</v>
      </c>
      <c r="F29" s="15">
        <v>36.5</v>
      </c>
      <c r="G29" s="24"/>
      <c r="I29" s="42">
        <v>36.299999999999997</v>
      </c>
      <c r="J29" s="40">
        <f t="shared" si="0"/>
        <v>0</v>
      </c>
    </row>
    <row r="30" spans="1:13" x14ac:dyDescent="0.3">
      <c r="A30" s="63">
        <v>44679</v>
      </c>
      <c r="B30" s="64">
        <v>0.29166666666666669</v>
      </c>
      <c r="C30" s="3">
        <v>36.5</v>
      </c>
      <c r="D30" s="15">
        <f t="shared" si="1"/>
        <v>57.959279118082023</v>
      </c>
      <c r="F30" s="15">
        <v>36.4</v>
      </c>
      <c r="G30" s="24"/>
      <c r="I30" s="42">
        <v>36.5</v>
      </c>
      <c r="J30" s="40">
        <f t="shared" si="0"/>
        <v>0</v>
      </c>
    </row>
    <row r="31" spans="1:13" hidden="1" x14ac:dyDescent="0.3">
      <c r="A31" s="63">
        <v>44680</v>
      </c>
      <c r="B31" s="64"/>
      <c r="C31" s="3"/>
      <c r="D31" s="15" t="str">
        <f t="shared" si="1"/>
        <v/>
      </c>
      <c r="F31" s="15"/>
      <c r="G31" s="24"/>
      <c r="I31" s="42"/>
      <c r="J31" s="40">
        <f t="shared" si="0"/>
        <v>0</v>
      </c>
    </row>
    <row r="32" spans="1:13" x14ac:dyDescent="0.3">
      <c r="A32" s="63">
        <v>44680</v>
      </c>
      <c r="B32" s="64">
        <v>0.29166666666666669</v>
      </c>
      <c r="C32" s="3">
        <v>36.200000000000003</v>
      </c>
      <c r="D32" s="15">
        <f t="shared" si="1"/>
        <v>45.786263996309756</v>
      </c>
      <c r="F32" s="15">
        <v>36.200000000000003</v>
      </c>
      <c r="I32" s="42">
        <v>36.200000000000003</v>
      </c>
      <c r="J32" s="40">
        <f t="shared" si="0"/>
        <v>0</v>
      </c>
    </row>
    <row r="33" spans="1:1" x14ac:dyDescent="0.3">
      <c r="A33" t="s">
        <v>12</v>
      </c>
    </row>
  </sheetData>
  <phoneticPr fontId="1"/>
  <conditionalFormatting sqref="C3:C32">
    <cfRule type="expression" dxfId="40" priority="1" stopIfTrue="1">
      <formula>$C3=0</formula>
    </cfRule>
    <cfRule type="expression" dxfId="39" priority="2">
      <formula>$D3&gt;70</formula>
    </cfRule>
    <cfRule type="expression" dxfId="38" priority="3">
      <formula>$D3&gt;60</formula>
    </cfRule>
    <cfRule type="expression" dxfId="37" priority="4">
      <formula>$D3&lt;40</formula>
    </cfRule>
    <cfRule type="expression" dxfId="36" priority="5">
      <formula>$D3&lt;30</formula>
    </cfRule>
  </conditionalFormatting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ADB7E-FF8A-4882-A31A-4E13E40DC359}">
  <dimension ref="A1:M33"/>
  <sheetViews>
    <sheetView workbookViewId="0">
      <selection activeCell="I2" sqref="I2"/>
    </sheetView>
  </sheetViews>
  <sheetFormatPr defaultRowHeight="19.5" x14ac:dyDescent="0.3"/>
  <cols>
    <col min="1" max="1" width="12.5" customWidth="1"/>
    <col min="3" max="3" width="9.4140625" bestFit="1" customWidth="1"/>
    <col min="5" max="5" width="12.75" customWidth="1"/>
    <col min="7" max="7" width="8.6640625" style="6"/>
    <col min="9" max="9" width="10.75" customWidth="1"/>
    <col min="10" max="10" width="6.5" customWidth="1"/>
  </cols>
  <sheetData>
    <row r="1" spans="1:11" x14ac:dyDescent="0.3">
      <c r="C1" s="6" t="s">
        <v>0</v>
      </c>
      <c r="D1" s="6" t="s">
        <v>1</v>
      </c>
      <c r="I1" s="8">
        <f>AVERAGEIF(I3:I229,"&lt;&gt;0")</f>
        <v>36.377272727272718</v>
      </c>
    </row>
    <row r="2" spans="1:11" ht="42.75" customHeight="1" x14ac:dyDescent="0.3">
      <c r="C2" s="5">
        <f>AVERAGEIF(C3:C230,"&lt;&gt;0")</f>
        <v>36.29545454545454</v>
      </c>
      <c r="D2" s="7">
        <f>STDEVPA(C3:C30)</f>
        <v>0.27798381247835191</v>
      </c>
      <c r="E2" t="s">
        <v>2</v>
      </c>
      <c r="I2" t="s">
        <v>8</v>
      </c>
    </row>
    <row r="3" spans="1:11" x14ac:dyDescent="0.3">
      <c r="A3" s="19">
        <v>44682</v>
      </c>
      <c r="B3" s="20">
        <v>0.29166666666666669</v>
      </c>
      <c r="C3" s="21">
        <v>36.200000000000003</v>
      </c>
      <c r="D3" s="15">
        <f>IF(C3="","",IF($D$2=0,50,(C3-$C$2)/$D$2*10+50))</f>
        <v>46.566183311052676</v>
      </c>
      <c r="E3" s="14"/>
      <c r="F3" s="15">
        <v>36.200000000000003</v>
      </c>
      <c r="G3" s="24">
        <v>9</v>
      </c>
      <c r="H3" t="s">
        <v>4</v>
      </c>
      <c r="I3" s="42">
        <v>36.299999999999997</v>
      </c>
      <c r="J3" s="40">
        <f t="shared" ref="J3:J33" si="0">I3-C3</f>
        <v>9.9999999999994316E-2</v>
      </c>
    </row>
    <row r="4" spans="1:11" x14ac:dyDescent="0.3">
      <c r="A4" s="19">
        <v>44683</v>
      </c>
      <c r="B4" s="20">
        <v>0.1875</v>
      </c>
      <c r="C4" s="21">
        <v>36.200000000000003</v>
      </c>
      <c r="D4" s="15">
        <f t="shared" ref="D4:D33" si="1">IF(C4="","",IF($D$2=0,50,(C4-$C$2)/$D$2*10+50))</f>
        <v>46.566183311052676</v>
      </c>
      <c r="E4" s="14"/>
      <c r="F4" s="15">
        <v>36.1</v>
      </c>
      <c r="G4" s="23"/>
      <c r="H4" t="s">
        <v>4</v>
      </c>
      <c r="I4" s="42">
        <v>36.200000000000003</v>
      </c>
      <c r="J4" s="40">
        <f t="shared" si="0"/>
        <v>0</v>
      </c>
      <c r="K4" t="s">
        <v>4</v>
      </c>
    </row>
    <row r="5" spans="1:11" hidden="1" x14ac:dyDescent="0.3">
      <c r="A5" s="19">
        <v>44684</v>
      </c>
      <c r="B5" s="20"/>
      <c r="C5" s="21"/>
      <c r="D5" s="15" t="str">
        <f t="shared" si="1"/>
        <v/>
      </c>
      <c r="E5" s="14"/>
      <c r="F5" s="15"/>
      <c r="G5" s="24"/>
      <c r="I5" s="42"/>
      <c r="J5" s="40">
        <f t="shared" si="0"/>
        <v>0</v>
      </c>
    </row>
    <row r="6" spans="1:11" hidden="1" x14ac:dyDescent="0.3">
      <c r="A6" s="19">
        <v>44685</v>
      </c>
      <c r="B6" s="2"/>
      <c r="C6" s="3"/>
      <c r="D6" s="15" t="str">
        <f t="shared" si="1"/>
        <v/>
      </c>
      <c r="F6" s="15"/>
      <c r="G6" s="29"/>
      <c r="I6" s="42"/>
      <c r="J6" s="40">
        <f t="shared" si="0"/>
        <v>0</v>
      </c>
    </row>
    <row r="7" spans="1:11" x14ac:dyDescent="0.3">
      <c r="A7" s="19">
        <v>44686</v>
      </c>
      <c r="B7" s="2">
        <v>0.29166666666666669</v>
      </c>
      <c r="C7" s="3">
        <v>36.299999999999997</v>
      </c>
      <c r="D7" s="15">
        <f t="shared" si="1"/>
        <v>50.163515080426187</v>
      </c>
      <c r="F7" s="15">
        <v>36.4</v>
      </c>
      <c r="G7" s="28">
        <v>42</v>
      </c>
      <c r="I7" s="42">
        <v>36.5</v>
      </c>
      <c r="J7" s="40">
        <f t="shared" si="0"/>
        <v>0.20000000000000284</v>
      </c>
    </row>
    <row r="8" spans="1:11" x14ac:dyDescent="0.3">
      <c r="A8" s="19">
        <v>44687</v>
      </c>
      <c r="B8" s="2">
        <v>0.29166666666666669</v>
      </c>
      <c r="C8" s="3">
        <v>36.200000000000003</v>
      </c>
      <c r="D8" s="15">
        <f t="shared" si="1"/>
        <v>46.566183311052676</v>
      </c>
      <c r="F8" s="15">
        <v>36.4</v>
      </c>
      <c r="G8" s="24">
        <v>19</v>
      </c>
      <c r="I8" s="42">
        <v>36.299999999999997</v>
      </c>
      <c r="J8" s="40">
        <f t="shared" si="0"/>
        <v>9.9999999999994316E-2</v>
      </c>
    </row>
    <row r="9" spans="1:11" x14ac:dyDescent="0.3">
      <c r="A9" s="19">
        <v>44688</v>
      </c>
      <c r="B9" s="2"/>
      <c r="C9" s="3"/>
      <c r="D9" s="15" t="str">
        <f t="shared" si="1"/>
        <v/>
      </c>
      <c r="F9" s="15"/>
      <c r="G9" s="28"/>
      <c r="I9" s="42"/>
      <c r="J9" s="40">
        <f t="shared" si="0"/>
        <v>0</v>
      </c>
    </row>
    <row r="10" spans="1:11" x14ac:dyDescent="0.3">
      <c r="A10" s="19">
        <v>44689</v>
      </c>
      <c r="B10" s="20"/>
      <c r="C10" s="21"/>
      <c r="D10" s="15" t="str">
        <f t="shared" si="1"/>
        <v/>
      </c>
      <c r="E10" s="14"/>
      <c r="F10" s="15"/>
      <c r="G10" s="41"/>
      <c r="I10" s="42"/>
      <c r="J10" s="40">
        <f t="shared" si="0"/>
        <v>0</v>
      </c>
    </row>
    <row r="11" spans="1:11" x14ac:dyDescent="0.3">
      <c r="A11" s="19">
        <v>44690</v>
      </c>
      <c r="B11" s="20">
        <v>0.29166666666666669</v>
      </c>
      <c r="C11" s="21">
        <v>36.1</v>
      </c>
      <c r="D11" s="15">
        <f t="shared" si="1"/>
        <v>42.968851541678916</v>
      </c>
      <c r="E11" s="14"/>
      <c r="F11" s="15">
        <v>36.4</v>
      </c>
      <c r="G11" s="28">
        <v>99</v>
      </c>
      <c r="I11" s="42">
        <v>36.4</v>
      </c>
      <c r="J11" s="40">
        <f t="shared" si="0"/>
        <v>0.29999999999999716</v>
      </c>
    </row>
    <row r="12" spans="1:11" x14ac:dyDescent="0.3">
      <c r="A12" s="19">
        <v>44691</v>
      </c>
      <c r="B12" s="20">
        <v>0.27083333333333331</v>
      </c>
      <c r="C12" s="21">
        <v>35.6</v>
      </c>
      <c r="D12" s="15">
        <f t="shared" si="1"/>
        <v>24.982192694810351</v>
      </c>
      <c r="E12" s="14"/>
      <c r="F12" s="15">
        <v>36.1</v>
      </c>
      <c r="G12" s="28">
        <v>100</v>
      </c>
      <c r="I12" s="42">
        <v>35.799999999999997</v>
      </c>
      <c r="J12" s="40">
        <f t="shared" si="0"/>
        <v>0.19999999999999574</v>
      </c>
    </row>
    <row r="13" spans="1:11" x14ac:dyDescent="0.3">
      <c r="A13" s="19">
        <v>44692</v>
      </c>
      <c r="B13" s="20"/>
      <c r="C13" s="21"/>
      <c r="D13" s="15" t="str">
        <f t="shared" si="1"/>
        <v/>
      </c>
      <c r="E13" s="14"/>
      <c r="F13" s="15"/>
      <c r="G13" s="41"/>
      <c r="I13" s="42"/>
      <c r="J13" s="40">
        <f t="shared" si="0"/>
        <v>0</v>
      </c>
    </row>
    <row r="14" spans="1:11" x14ac:dyDescent="0.3">
      <c r="A14" s="19">
        <v>44693</v>
      </c>
      <c r="B14" s="20">
        <v>0.29166666666666669</v>
      </c>
      <c r="C14" s="21">
        <v>36.5</v>
      </c>
      <c r="D14" s="15">
        <f t="shared" si="1"/>
        <v>57.358178619173714</v>
      </c>
      <c r="E14" s="14"/>
      <c r="F14" s="15">
        <v>36.299999999999997</v>
      </c>
      <c r="G14" s="28">
        <v>45</v>
      </c>
      <c r="I14" s="42">
        <v>36.6</v>
      </c>
      <c r="J14" s="40">
        <f t="shared" si="0"/>
        <v>0.10000000000000142</v>
      </c>
    </row>
    <row r="15" spans="1:11" x14ac:dyDescent="0.3">
      <c r="A15" s="19">
        <v>44694</v>
      </c>
      <c r="B15" s="2">
        <v>0.25</v>
      </c>
      <c r="C15" s="3">
        <v>36.799999999999997</v>
      </c>
      <c r="D15" s="15">
        <f t="shared" si="1"/>
        <v>68.150173927294745</v>
      </c>
      <c r="E15" s="14"/>
      <c r="F15" s="15">
        <v>36.299999999999997</v>
      </c>
      <c r="G15" s="28">
        <v>78</v>
      </c>
      <c r="I15" s="42">
        <v>36.5</v>
      </c>
      <c r="J15" s="40">
        <f t="shared" si="0"/>
        <v>-0.29999999999999716</v>
      </c>
    </row>
    <row r="16" spans="1:11" x14ac:dyDescent="0.3">
      <c r="A16" s="19">
        <v>44695</v>
      </c>
      <c r="B16" s="2">
        <v>0.25</v>
      </c>
      <c r="C16" s="3">
        <v>36.200000000000003</v>
      </c>
      <c r="D16" s="15">
        <f t="shared" si="1"/>
        <v>46.566183311052676</v>
      </c>
      <c r="F16" s="15">
        <v>36.4</v>
      </c>
      <c r="G16" s="28">
        <v>100</v>
      </c>
      <c r="I16" s="42">
        <v>36.299999999999997</v>
      </c>
      <c r="J16" s="40">
        <f t="shared" si="0"/>
        <v>9.9999999999994316E-2</v>
      </c>
    </row>
    <row r="17" spans="1:13" x14ac:dyDescent="0.3">
      <c r="A17" s="19">
        <v>44696</v>
      </c>
      <c r="B17" s="2">
        <v>0.79166666666666663</v>
      </c>
      <c r="C17" s="3">
        <v>36.299999999999997</v>
      </c>
      <c r="D17" s="15">
        <f t="shared" si="1"/>
        <v>50.163515080426187</v>
      </c>
      <c r="F17" s="15">
        <v>36.4</v>
      </c>
      <c r="G17" s="28">
        <v>100</v>
      </c>
      <c r="I17" s="42">
        <v>36.200000000000003</v>
      </c>
      <c r="J17" s="40">
        <f t="shared" si="0"/>
        <v>-9.9999999999994316E-2</v>
      </c>
    </row>
    <row r="18" spans="1:13" x14ac:dyDescent="0.3">
      <c r="A18" s="19">
        <v>44697</v>
      </c>
      <c r="B18" s="2">
        <v>0.29166666666666669</v>
      </c>
      <c r="C18" s="3">
        <v>36</v>
      </c>
      <c r="D18" s="15">
        <f t="shared" si="1"/>
        <v>39.371519772305149</v>
      </c>
      <c r="F18" s="15">
        <v>36.4</v>
      </c>
      <c r="G18" s="28">
        <v>25</v>
      </c>
      <c r="I18" s="42">
        <v>36.4</v>
      </c>
      <c r="J18" s="40">
        <f t="shared" si="0"/>
        <v>0.39999999999999858</v>
      </c>
    </row>
    <row r="19" spans="1:13" x14ac:dyDescent="0.3">
      <c r="A19" s="19">
        <v>44698</v>
      </c>
      <c r="B19" s="2">
        <v>0.2638888888888889</v>
      </c>
      <c r="C19" s="3">
        <v>35.9</v>
      </c>
      <c r="D19" s="15">
        <f t="shared" si="1"/>
        <v>35.774188002931382</v>
      </c>
      <c r="F19" s="15">
        <v>36.200000000000003</v>
      </c>
      <c r="G19" s="28">
        <v>37</v>
      </c>
      <c r="I19" s="42">
        <v>36.200000000000003</v>
      </c>
      <c r="J19" s="40">
        <f t="shared" si="0"/>
        <v>0.30000000000000426</v>
      </c>
      <c r="M19" t="s">
        <v>4</v>
      </c>
    </row>
    <row r="20" spans="1:13" x14ac:dyDescent="0.3">
      <c r="A20" s="19">
        <v>44699</v>
      </c>
      <c r="B20" s="2">
        <v>0.33333333333333331</v>
      </c>
      <c r="C20" s="3">
        <v>36.5</v>
      </c>
      <c r="D20" s="15">
        <f t="shared" si="1"/>
        <v>57.358178619173714</v>
      </c>
      <c r="F20" s="15">
        <v>36.4</v>
      </c>
      <c r="G20" s="24">
        <v>7</v>
      </c>
      <c r="I20" s="42">
        <v>36.5</v>
      </c>
      <c r="J20" s="40">
        <f t="shared" si="0"/>
        <v>0</v>
      </c>
    </row>
    <row r="21" spans="1:13" x14ac:dyDescent="0.3">
      <c r="A21" s="19">
        <v>44700</v>
      </c>
      <c r="B21" s="2">
        <v>0.29166666666666669</v>
      </c>
      <c r="C21" s="3">
        <v>36.4</v>
      </c>
      <c r="D21" s="15">
        <f t="shared" si="1"/>
        <v>53.760846849799947</v>
      </c>
      <c r="F21" s="15">
        <v>36.299999999999997</v>
      </c>
      <c r="G21" s="24">
        <v>80</v>
      </c>
      <c r="I21" s="42">
        <v>36.4</v>
      </c>
      <c r="J21" s="40">
        <f t="shared" si="0"/>
        <v>0</v>
      </c>
    </row>
    <row r="22" spans="1:13" x14ac:dyDescent="0.3">
      <c r="A22" s="19">
        <v>44701</v>
      </c>
      <c r="B22" s="2" t="s">
        <v>4</v>
      </c>
      <c r="C22" s="3"/>
      <c r="D22" s="15" t="s">
        <v>4</v>
      </c>
      <c r="E22" t="s">
        <v>4</v>
      </c>
      <c r="F22" s="15" t="s">
        <v>4</v>
      </c>
      <c r="G22" s="24" t="s">
        <v>4</v>
      </c>
      <c r="H22" t="s">
        <v>4</v>
      </c>
      <c r="I22" s="42"/>
      <c r="J22" s="40">
        <f t="shared" si="0"/>
        <v>0</v>
      </c>
    </row>
    <row r="23" spans="1:13" x14ac:dyDescent="0.3">
      <c r="A23" s="19">
        <v>44702</v>
      </c>
      <c r="B23" s="20">
        <v>0.3125</v>
      </c>
      <c r="C23" s="21">
        <v>36.4</v>
      </c>
      <c r="D23" s="15">
        <f t="shared" si="1"/>
        <v>53.760846849799947</v>
      </c>
      <c r="E23" s="14"/>
      <c r="F23" s="58">
        <v>36.200000000000003</v>
      </c>
      <c r="G23" s="24">
        <v>71</v>
      </c>
      <c r="H23" s="14"/>
      <c r="I23" s="42">
        <v>36.4</v>
      </c>
      <c r="J23" s="40">
        <f t="shared" si="0"/>
        <v>0</v>
      </c>
      <c r="K23" s="14"/>
    </row>
    <row r="24" spans="1:13" x14ac:dyDescent="0.3">
      <c r="A24" s="19">
        <v>44703</v>
      </c>
      <c r="B24" s="2"/>
      <c r="C24" s="3"/>
      <c r="D24" s="15" t="str">
        <f t="shared" si="1"/>
        <v/>
      </c>
      <c r="F24" s="15"/>
      <c r="G24" s="24"/>
      <c r="I24" s="42"/>
      <c r="J24" s="40">
        <f t="shared" si="0"/>
        <v>0</v>
      </c>
    </row>
    <row r="25" spans="1:13" x14ac:dyDescent="0.3">
      <c r="A25" s="19">
        <v>44704</v>
      </c>
      <c r="B25" s="2"/>
      <c r="C25" s="3"/>
      <c r="D25" s="15" t="str">
        <f t="shared" si="1"/>
        <v/>
      </c>
      <c r="F25" s="15"/>
      <c r="G25" s="24"/>
      <c r="I25" s="42"/>
      <c r="J25" s="40">
        <f t="shared" si="0"/>
        <v>0</v>
      </c>
    </row>
    <row r="26" spans="1:13" x14ac:dyDescent="0.3">
      <c r="A26" s="19">
        <v>44705</v>
      </c>
      <c r="B26" s="2">
        <v>0.27083333333333331</v>
      </c>
      <c r="C26" s="3">
        <v>36.6</v>
      </c>
      <c r="D26" s="15">
        <f t="shared" si="1"/>
        <v>60.955510388547474</v>
      </c>
      <c r="F26" s="15">
        <v>36.4</v>
      </c>
      <c r="G26" s="25">
        <v>5</v>
      </c>
      <c r="I26" s="42">
        <v>36.799999999999997</v>
      </c>
      <c r="J26" s="40">
        <f t="shared" si="0"/>
        <v>0.19999999999999574</v>
      </c>
    </row>
    <row r="27" spans="1:13" x14ac:dyDescent="0.3">
      <c r="A27" s="19">
        <v>44706</v>
      </c>
      <c r="B27" s="2">
        <v>0.27083333333333331</v>
      </c>
      <c r="C27" s="3">
        <v>36.1</v>
      </c>
      <c r="D27" s="15">
        <f t="shared" si="1"/>
        <v>42.968851541678916</v>
      </c>
      <c r="F27" s="15">
        <v>36.299999999999997</v>
      </c>
      <c r="G27" s="29">
        <v>62</v>
      </c>
      <c r="I27" s="42">
        <v>36.4</v>
      </c>
      <c r="J27" s="40">
        <f t="shared" si="0"/>
        <v>0.29999999999999716</v>
      </c>
    </row>
    <row r="28" spans="1:13" x14ac:dyDescent="0.3">
      <c r="A28" s="19">
        <v>44707</v>
      </c>
      <c r="B28" s="2">
        <v>0.33333333333333331</v>
      </c>
      <c r="C28" s="3">
        <v>36.299999999999997</v>
      </c>
      <c r="D28" s="15">
        <f t="shared" si="1"/>
        <v>50.163515080426187</v>
      </c>
      <c r="F28" s="15">
        <v>36.299999999999997</v>
      </c>
      <c r="G28" s="24">
        <v>42</v>
      </c>
      <c r="I28" s="42">
        <v>36.200000000000003</v>
      </c>
      <c r="J28" s="40">
        <f t="shared" si="0"/>
        <v>-9.9999999999994316E-2</v>
      </c>
    </row>
    <row r="29" spans="1:13" x14ac:dyDescent="0.3">
      <c r="A29" s="19">
        <v>44708</v>
      </c>
      <c r="B29" s="2">
        <v>0.33333333333333331</v>
      </c>
      <c r="C29" s="3">
        <v>36.799999999999997</v>
      </c>
      <c r="D29" s="15">
        <f t="shared" si="1"/>
        <v>68.150173927294745</v>
      </c>
      <c r="F29" s="15">
        <v>36.6</v>
      </c>
      <c r="G29" s="25">
        <v>5</v>
      </c>
      <c r="I29" s="42">
        <v>36.799999999999997</v>
      </c>
      <c r="J29" s="40">
        <f t="shared" si="0"/>
        <v>0</v>
      </c>
    </row>
    <row r="30" spans="1:13" x14ac:dyDescent="0.3">
      <c r="A30" s="19">
        <v>44709</v>
      </c>
      <c r="B30" s="2">
        <v>0.23958333333333334</v>
      </c>
      <c r="C30" s="3">
        <v>36.299999999999997</v>
      </c>
      <c r="D30" s="15">
        <f t="shared" si="1"/>
        <v>50.163515080426187</v>
      </c>
      <c r="F30" s="15">
        <v>36.299999999999997</v>
      </c>
      <c r="G30" s="24">
        <v>33</v>
      </c>
      <c r="I30" s="42">
        <v>36.4</v>
      </c>
      <c r="J30" s="40">
        <f t="shared" si="0"/>
        <v>0.10000000000000142</v>
      </c>
    </row>
    <row r="31" spans="1:13" hidden="1" x14ac:dyDescent="0.3">
      <c r="A31" s="19">
        <v>44710</v>
      </c>
      <c r="B31" s="2"/>
      <c r="C31" s="3"/>
      <c r="D31" s="15" t="str">
        <f t="shared" si="1"/>
        <v/>
      </c>
      <c r="F31" s="15"/>
      <c r="G31" s="24"/>
      <c r="I31" s="42"/>
      <c r="J31" s="40">
        <f t="shared" si="0"/>
        <v>0</v>
      </c>
    </row>
    <row r="32" spans="1:13" x14ac:dyDescent="0.3">
      <c r="A32" s="19">
        <v>44711</v>
      </c>
      <c r="B32" s="2">
        <v>0.27083333333333331</v>
      </c>
      <c r="C32" s="3">
        <v>36.6</v>
      </c>
      <c r="D32" s="15">
        <f t="shared" si="1"/>
        <v>60.955510388547474</v>
      </c>
      <c r="F32" s="15">
        <v>36.4</v>
      </c>
      <c r="G32" s="6">
        <v>8</v>
      </c>
      <c r="I32" s="42">
        <v>36.4</v>
      </c>
      <c r="J32" s="40">
        <f t="shared" si="0"/>
        <v>-0.20000000000000284</v>
      </c>
    </row>
    <row r="33" spans="1:10" x14ac:dyDescent="0.3">
      <c r="A33" s="19">
        <v>44712</v>
      </c>
      <c r="B33" s="2">
        <v>0.25</v>
      </c>
      <c r="C33" s="3">
        <v>36.200000000000003</v>
      </c>
      <c r="D33" s="15">
        <f t="shared" si="1"/>
        <v>46.566183311052676</v>
      </c>
      <c r="F33" s="15">
        <v>36.4</v>
      </c>
      <c r="G33" s="6">
        <v>58</v>
      </c>
      <c r="I33" s="42">
        <v>36.299999999999997</v>
      </c>
      <c r="J33" s="40">
        <f t="shared" si="0"/>
        <v>9.9999999999994316E-2</v>
      </c>
    </row>
  </sheetData>
  <phoneticPr fontId="1"/>
  <conditionalFormatting sqref="C3:C33">
    <cfRule type="expression" dxfId="35" priority="1" stopIfTrue="1">
      <formula>$C3=0</formula>
    </cfRule>
    <cfRule type="expression" dxfId="34" priority="2">
      <formula>$D3&gt;70</formula>
    </cfRule>
    <cfRule type="expression" dxfId="33" priority="3">
      <formula>$D3&gt;60</formula>
    </cfRule>
    <cfRule type="expression" dxfId="32" priority="4">
      <formula>$D3&lt;40</formula>
    </cfRule>
    <cfRule type="expression" dxfId="31" priority="5">
      <formula>$D3&lt;30</formula>
    </cfRule>
  </conditionalFormatting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678A0-974E-40C2-B66A-6507740D9617}">
  <dimension ref="A1:M32"/>
  <sheetViews>
    <sheetView workbookViewId="0">
      <selection activeCell="I2" sqref="I2"/>
    </sheetView>
  </sheetViews>
  <sheetFormatPr defaultRowHeight="19.5" x14ac:dyDescent="0.3"/>
  <cols>
    <col min="1" max="1" width="12.5" customWidth="1"/>
    <col min="3" max="3" width="9.4140625" bestFit="1" customWidth="1"/>
    <col min="5" max="5" width="12.75" customWidth="1"/>
    <col min="7" max="7" width="8.6640625" style="6"/>
    <col min="9" max="9" width="10.75" customWidth="1"/>
    <col min="10" max="10" width="6.5" customWidth="1"/>
  </cols>
  <sheetData>
    <row r="1" spans="1:11" x14ac:dyDescent="0.3">
      <c r="C1" s="6" t="s">
        <v>0</v>
      </c>
      <c r="D1" s="6" t="s">
        <v>1</v>
      </c>
      <c r="I1" s="8">
        <f>AVERAGEIF(I3:I229,"&lt;&gt;0")</f>
        <v>36.454166666666666</v>
      </c>
    </row>
    <row r="2" spans="1:11" ht="42.75" customHeight="1" x14ac:dyDescent="0.3">
      <c r="C2" s="5">
        <f>AVERAGEIF(C3:C229,"&lt;&gt;0")</f>
        <v>36.379166666666663</v>
      </c>
      <c r="D2" s="7">
        <f>STDEVPA(C3:C30)</f>
        <v>0.23072172454646311</v>
      </c>
      <c r="E2" t="s">
        <v>2</v>
      </c>
      <c r="I2" t="s">
        <v>8</v>
      </c>
    </row>
    <row r="3" spans="1:11" x14ac:dyDescent="0.3">
      <c r="A3" s="19">
        <v>44713</v>
      </c>
      <c r="B3" s="20"/>
      <c r="C3" s="21"/>
      <c r="D3" s="15" t="str">
        <f>IF(C3="","",IF($D$2=0,50,(C3-$C$2)/$D$2*10+50))</f>
        <v/>
      </c>
      <c r="E3" s="14"/>
      <c r="F3" s="15"/>
      <c r="G3" s="24"/>
      <c r="I3" s="42"/>
      <c r="J3" s="40">
        <f>'202207'!J3</f>
        <v>0.30000000000000426</v>
      </c>
    </row>
    <row r="4" spans="1:11" x14ac:dyDescent="0.3">
      <c r="A4" s="19">
        <v>44714</v>
      </c>
      <c r="B4" s="20">
        <v>0.70833333333333337</v>
      </c>
      <c r="C4" s="21">
        <v>36.4</v>
      </c>
      <c r="D4" s="15">
        <f t="shared" ref="D4:D32" si="0">IF(C4="","",IF($D$2=0,50,(C4-$C$2)/$D$2*10+50))</f>
        <v>50.902963662147052</v>
      </c>
      <c r="E4" s="14"/>
      <c r="F4" s="15">
        <v>36.4</v>
      </c>
      <c r="G4">
        <v>32</v>
      </c>
      <c r="I4" s="42">
        <v>36.6</v>
      </c>
      <c r="J4" s="40">
        <f t="shared" ref="J4:J32" si="1">I4-C4</f>
        <v>0.20000000000000284</v>
      </c>
      <c r="K4" t="s">
        <v>4</v>
      </c>
    </row>
    <row r="5" spans="1:11" x14ac:dyDescent="0.3">
      <c r="A5" s="19">
        <v>44715</v>
      </c>
      <c r="B5" s="20">
        <v>0.25</v>
      </c>
      <c r="C5" s="21">
        <v>36.5</v>
      </c>
      <c r="D5" s="15">
        <f t="shared" si="0"/>
        <v>55.237189240452452</v>
      </c>
      <c r="E5" s="14"/>
      <c r="F5" s="15">
        <v>36.5</v>
      </c>
      <c r="G5" s="24">
        <v>49</v>
      </c>
      <c r="I5" s="42">
        <v>36.5</v>
      </c>
      <c r="J5" s="40">
        <f t="shared" si="1"/>
        <v>0</v>
      </c>
    </row>
    <row r="6" spans="1:11" x14ac:dyDescent="0.3">
      <c r="A6" s="19">
        <v>44716</v>
      </c>
      <c r="B6" s="2">
        <v>0.23958333333333334</v>
      </c>
      <c r="C6" s="3">
        <v>36.5</v>
      </c>
      <c r="D6" s="15">
        <f t="shared" si="0"/>
        <v>55.237189240452452</v>
      </c>
      <c r="F6" s="15">
        <v>36.200000000000003</v>
      </c>
      <c r="G6" s="29">
        <v>80</v>
      </c>
      <c r="I6" s="42">
        <v>36.6</v>
      </c>
      <c r="J6" s="40">
        <f t="shared" si="1"/>
        <v>0.10000000000000142</v>
      </c>
    </row>
    <row r="7" spans="1:11" x14ac:dyDescent="0.3">
      <c r="A7" s="19">
        <v>44717</v>
      </c>
      <c r="B7" s="2">
        <v>0.66666666666666663</v>
      </c>
      <c r="C7" s="3">
        <v>36.5</v>
      </c>
      <c r="D7" s="15">
        <f t="shared" si="0"/>
        <v>55.237189240452452</v>
      </c>
      <c r="F7" s="15">
        <v>36.5</v>
      </c>
      <c r="G7" s="28">
        <v>100</v>
      </c>
      <c r="I7" s="42">
        <v>36.6</v>
      </c>
      <c r="J7" s="40">
        <f t="shared" si="1"/>
        <v>0.10000000000000142</v>
      </c>
    </row>
    <row r="8" spans="1:11" x14ac:dyDescent="0.3">
      <c r="A8" s="19">
        <v>44718</v>
      </c>
      <c r="B8" s="2">
        <v>0.25</v>
      </c>
      <c r="C8" s="3">
        <v>36.200000000000003</v>
      </c>
      <c r="D8" s="15">
        <f t="shared" si="0"/>
        <v>42.23451250553655</v>
      </c>
      <c r="F8" s="15">
        <v>36.200000000000003</v>
      </c>
      <c r="G8" s="24">
        <v>100</v>
      </c>
      <c r="I8" s="42">
        <v>35.9</v>
      </c>
      <c r="J8" s="40">
        <f t="shared" si="1"/>
        <v>-0.30000000000000426</v>
      </c>
    </row>
    <row r="9" spans="1:11" x14ac:dyDescent="0.3">
      <c r="A9" s="19">
        <v>44719</v>
      </c>
      <c r="B9" s="2">
        <v>0.29166666666666669</v>
      </c>
      <c r="C9" s="3">
        <v>36.5</v>
      </c>
      <c r="D9" s="15">
        <f t="shared" si="0"/>
        <v>55.237189240452452</v>
      </c>
      <c r="F9" s="15">
        <v>36.4</v>
      </c>
      <c r="G9" s="28">
        <v>100</v>
      </c>
      <c r="I9" s="42">
        <v>36.700000000000003</v>
      </c>
      <c r="J9" s="40">
        <f t="shared" si="1"/>
        <v>0.20000000000000284</v>
      </c>
    </row>
    <row r="10" spans="1:11" x14ac:dyDescent="0.3">
      <c r="A10" s="19">
        <v>44720</v>
      </c>
      <c r="B10" s="20">
        <v>0.25</v>
      </c>
      <c r="C10" s="21">
        <v>36.6</v>
      </c>
      <c r="D10" s="15">
        <f t="shared" si="0"/>
        <v>59.571414818757859</v>
      </c>
      <c r="E10" s="14"/>
      <c r="F10" s="15">
        <v>36.5</v>
      </c>
      <c r="G10" s="28">
        <v>50</v>
      </c>
      <c r="I10" s="42">
        <v>36.6</v>
      </c>
      <c r="J10" s="40">
        <f t="shared" si="1"/>
        <v>0</v>
      </c>
    </row>
    <row r="11" spans="1:11" x14ac:dyDescent="0.3">
      <c r="A11" s="19">
        <v>44721</v>
      </c>
      <c r="B11" s="20">
        <v>0.25</v>
      </c>
      <c r="C11" s="21">
        <v>36.1</v>
      </c>
      <c r="D11" s="15">
        <f t="shared" si="0"/>
        <v>37.90028692723115</v>
      </c>
      <c r="E11" s="14"/>
      <c r="F11" s="15">
        <v>36.1</v>
      </c>
      <c r="G11" s="28">
        <v>100</v>
      </c>
      <c r="I11" s="42">
        <v>36.1</v>
      </c>
      <c r="J11" s="40">
        <f t="shared" si="1"/>
        <v>0</v>
      </c>
    </row>
    <row r="12" spans="1:11" x14ac:dyDescent="0.3">
      <c r="A12" s="19">
        <v>44722</v>
      </c>
      <c r="B12" s="20">
        <v>0.27083333333333331</v>
      </c>
      <c r="C12" s="21">
        <v>36.700000000000003</v>
      </c>
      <c r="D12" s="15">
        <f t="shared" si="0"/>
        <v>63.905640397063266</v>
      </c>
      <c r="E12" s="14"/>
      <c r="F12" s="15">
        <v>36.5</v>
      </c>
      <c r="G12" s="28">
        <v>76</v>
      </c>
      <c r="I12" s="42">
        <v>36.6</v>
      </c>
      <c r="J12" s="40">
        <f t="shared" si="1"/>
        <v>-0.10000000000000142</v>
      </c>
    </row>
    <row r="13" spans="1:11" x14ac:dyDescent="0.3">
      <c r="A13" s="19">
        <v>44723</v>
      </c>
      <c r="B13" s="20">
        <v>0.29166666666666669</v>
      </c>
      <c r="C13" s="21">
        <v>36.4</v>
      </c>
      <c r="D13" s="15">
        <f t="shared" si="0"/>
        <v>50.902963662147052</v>
      </c>
      <c r="E13" s="14"/>
      <c r="F13" s="15">
        <v>36.5</v>
      </c>
      <c r="G13" s="28">
        <v>80</v>
      </c>
      <c r="I13" s="42">
        <v>36.4</v>
      </c>
      <c r="J13" s="40">
        <f t="shared" si="1"/>
        <v>0</v>
      </c>
    </row>
    <row r="14" spans="1:11" x14ac:dyDescent="0.3">
      <c r="A14" s="19">
        <v>44724</v>
      </c>
      <c r="B14" s="20">
        <v>0.70833333333333337</v>
      </c>
      <c r="C14" s="21">
        <v>36</v>
      </c>
      <c r="D14" s="15">
        <f t="shared" si="0"/>
        <v>33.566061348925743</v>
      </c>
      <c r="E14" s="14"/>
      <c r="F14" s="15">
        <v>36.299999999999997</v>
      </c>
      <c r="G14" s="28">
        <v>100</v>
      </c>
      <c r="I14" s="42">
        <v>36.200000000000003</v>
      </c>
      <c r="J14" s="40">
        <f t="shared" si="1"/>
        <v>0.20000000000000284</v>
      </c>
    </row>
    <row r="15" spans="1:11" x14ac:dyDescent="0.3">
      <c r="A15" s="19">
        <v>44725</v>
      </c>
      <c r="B15" s="2">
        <v>0.25</v>
      </c>
      <c r="C15" s="3">
        <v>36.5</v>
      </c>
      <c r="D15" s="15">
        <f t="shared" si="0"/>
        <v>55.237189240452452</v>
      </c>
      <c r="E15" s="14"/>
      <c r="F15" s="15">
        <v>36.4</v>
      </c>
      <c r="G15" s="28">
        <v>66</v>
      </c>
      <c r="I15" s="42">
        <v>36.6</v>
      </c>
      <c r="J15" s="40">
        <f t="shared" si="1"/>
        <v>0.10000000000000142</v>
      </c>
    </row>
    <row r="16" spans="1:11" x14ac:dyDescent="0.3">
      <c r="A16" s="19">
        <v>44726</v>
      </c>
      <c r="B16" s="2">
        <v>0.25</v>
      </c>
      <c r="C16" s="3">
        <v>36.299999999999997</v>
      </c>
      <c r="D16" s="15">
        <f t="shared" si="0"/>
        <v>46.568738083841644</v>
      </c>
      <c r="F16" s="15">
        <v>36.299999999999997</v>
      </c>
      <c r="G16" s="28">
        <v>97</v>
      </c>
      <c r="I16" s="42">
        <v>36.5</v>
      </c>
      <c r="J16" s="40">
        <f t="shared" si="1"/>
        <v>0.20000000000000284</v>
      </c>
    </row>
    <row r="17" spans="1:13" x14ac:dyDescent="0.3">
      <c r="A17" s="19">
        <v>44727</v>
      </c>
      <c r="B17" s="2">
        <v>0.29166666666666669</v>
      </c>
      <c r="C17" s="3">
        <v>36.5</v>
      </c>
      <c r="D17" s="15">
        <f t="shared" si="0"/>
        <v>55.237189240452452</v>
      </c>
      <c r="F17" s="15">
        <v>36.299999999999997</v>
      </c>
      <c r="G17" s="28">
        <v>46</v>
      </c>
      <c r="I17" s="42">
        <v>36.5</v>
      </c>
      <c r="J17" s="40">
        <f t="shared" si="1"/>
        <v>0</v>
      </c>
    </row>
    <row r="18" spans="1:13" x14ac:dyDescent="0.3">
      <c r="A18" s="19">
        <v>44728</v>
      </c>
      <c r="B18" s="2">
        <v>0.25</v>
      </c>
      <c r="C18" s="3">
        <v>36.700000000000003</v>
      </c>
      <c r="D18" s="15">
        <f t="shared" si="0"/>
        <v>63.905640397063266</v>
      </c>
      <c r="F18" s="15">
        <v>36.4</v>
      </c>
      <c r="G18" s="28">
        <v>60</v>
      </c>
      <c r="I18" s="42">
        <v>36.799999999999997</v>
      </c>
      <c r="J18" s="40">
        <f t="shared" si="1"/>
        <v>9.9999999999994316E-2</v>
      </c>
    </row>
    <row r="19" spans="1:13" x14ac:dyDescent="0.3">
      <c r="A19" s="19">
        <v>44729</v>
      </c>
      <c r="B19" s="2">
        <v>0.25</v>
      </c>
      <c r="C19" s="3">
        <v>36.299999999999997</v>
      </c>
      <c r="D19" s="15">
        <f t="shared" si="0"/>
        <v>46.568738083841644</v>
      </c>
      <c r="F19" s="15">
        <v>36.299999999999997</v>
      </c>
      <c r="G19" s="28">
        <v>87</v>
      </c>
      <c r="I19" s="42">
        <v>36.5</v>
      </c>
      <c r="J19" s="40">
        <f t="shared" si="1"/>
        <v>0.20000000000000284</v>
      </c>
      <c r="M19" t="s">
        <v>4</v>
      </c>
    </row>
    <row r="20" spans="1:13" x14ac:dyDescent="0.3">
      <c r="A20" s="19">
        <v>44730</v>
      </c>
      <c r="B20" s="2">
        <v>0.29166666666666669</v>
      </c>
      <c r="C20" s="3">
        <v>36.5</v>
      </c>
      <c r="D20" s="15">
        <f t="shared" si="0"/>
        <v>55.237189240452452</v>
      </c>
      <c r="F20" s="15">
        <v>36.4</v>
      </c>
      <c r="G20" s="24">
        <v>79</v>
      </c>
      <c r="I20" s="42">
        <v>36.5</v>
      </c>
      <c r="J20" s="40">
        <f t="shared" si="1"/>
        <v>0</v>
      </c>
    </row>
    <row r="21" spans="1:13" x14ac:dyDescent="0.3">
      <c r="A21" s="19">
        <v>44731</v>
      </c>
      <c r="B21" s="2">
        <v>0.70833333333333337</v>
      </c>
      <c r="C21" s="3">
        <v>36.1</v>
      </c>
      <c r="D21" s="15">
        <f t="shared" si="0"/>
        <v>37.90028692723115</v>
      </c>
      <c r="F21" s="15">
        <v>36.4</v>
      </c>
      <c r="G21" s="24">
        <v>100</v>
      </c>
      <c r="I21" s="42">
        <v>36.5</v>
      </c>
      <c r="J21" s="40">
        <f t="shared" si="1"/>
        <v>0.39999999999999858</v>
      </c>
    </row>
    <row r="22" spans="1:13" x14ac:dyDescent="0.3">
      <c r="A22" s="19">
        <v>44732</v>
      </c>
      <c r="B22" s="2">
        <v>0.27083333333333331</v>
      </c>
      <c r="C22" s="3">
        <v>36.6</v>
      </c>
      <c r="D22" s="15">
        <f t="shared" si="0"/>
        <v>59.571414818757859</v>
      </c>
      <c r="E22" t="s">
        <v>4</v>
      </c>
      <c r="F22" s="15">
        <v>36.299999999999997</v>
      </c>
      <c r="G22" s="24">
        <v>45</v>
      </c>
      <c r="I22" s="42">
        <v>36.799999999999997</v>
      </c>
      <c r="J22" s="40">
        <f t="shared" si="1"/>
        <v>0.19999999999999574</v>
      </c>
    </row>
    <row r="23" spans="1:13" x14ac:dyDescent="0.3">
      <c r="A23" s="19">
        <v>44733</v>
      </c>
      <c r="B23" s="20">
        <v>0.25</v>
      </c>
      <c r="C23" s="21">
        <v>36.4</v>
      </c>
      <c r="D23" s="15">
        <f t="shared" si="0"/>
        <v>50.902963662147052</v>
      </c>
      <c r="E23" s="14"/>
      <c r="F23" s="58">
        <v>36.4</v>
      </c>
      <c r="G23" s="24">
        <v>86</v>
      </c>
      <c r="H23" s="14"/>
      <c r="I23" s="42">
        <v>36.6</v>
      </c>
      <c r="J23" s="40">
        <f t="shared" si="1"/>
        <v>0.20000000000000284</v>
      </c>
      <c r="K23" s="14"/>
    </row>
    <row r="24" spans="1:13" x14ac:dyDescent="0.3">
      <c r="A24" s="19">
        <v>44734</v>
      </c>
      <c r="B24" s="2">
        <v>0.27083333333333331</v>
      </c>
      <c r="C24" s="3">
        <v>35.9</v>
      </c>
      <c r="D24" s="15">
        <f t="shared" si="0"/>
        <v>29.231835770620336</v>
      </c>
      <c r="F24" s="15">
        <v>35.5</v>
      </c>
      <c r="G24" s="24">
        <v>67</v>
      </c>
      <c r="I24" s="42">
        <v>36.200000000000003</v>
      </c>
      <c r="J24" s="40">
        <f t="shared" si="1"/>
        <v>0.30000000000000426</v>
      </c>
    </row>
    <row r="25" spans="1:13" x14ac:dyDescent="0.3">
      <c r="A25" s="19">
        <v>44735</v>
      </c>
      <c r="B25" s="2"/>
      <c r="C25" s="3"/>
      <c r="D25" s="15" t="str">
        <f t="shared" si="0"/>
        <v/>
      </c>
      <c r="F25" s="15"/>
      <c r="G25" s="24"/>
      <c r="I25" s="42"/>
      <c r="J25" s="40">
        <f t="shared" si="1"/>
        <v>0</v>
      </c>
    </row>
    <row r="26" spans="1:13" x14ac:dyDescent="0.3">
      <c r="A26" s="19">
        <v>44736</v>
      </c>
      <c r="B26" s="2"/>
      <c r="C26" s="3"/>
      <c r="D26" s="15" t="str">
        <f t="shared" si="0"/>
        <v/>
      </c>
      <c r="F26" s="15"/>
      <c r="G26" s="25"/>
      <c r="I26" s="42"/>
      <c r="J26" s="40">
        <f t="shared" si="1"/>
        <v>0</v>
      </c>
    </row>
    <row r="27" spans="1:13" x14ac:dyDescent="0.3">
      <c r="A27" s="19">
        <v>44737</v>
      </c>
      <c r="B27" s="2"/>
      <c r="C27" s="3"/>
      <c r="D27" s="15" t="str">
        <f t="shared" si="0"/>
        <v/>
      </c>
      <c r="F27" s="15"/>
      <c r="G27" s="29"/>
      <c r="I27" s="42"/>
      <c r="J27" s="40">
        <f t="shared" si="1"/>
        <v>0</v>
      </c>
    </row>
    <row r="28" spans="1:13" x14ac:dyDescent="0.3">
      <c r="A28" s="19">
        <v>44738</v>
      </c>
      <c r="B28" s="2"/>
      <c r="C28" s="3"/>
      <c r="D28" s="15" t="str">
        <f t="shared" si="0"/>
        <v/>
      </c>
      <c r="F28" s="15"/>
      <c r="G28" s="24"/>
      <c r="I28" s="42"/>
      <c r="J28" s="40">
        <f t="shared" si="1"/>
        <v>0</v>
      </c>
    </row>
    <row r="29" spans="1:13" x14ac:dyDescent="0.3">
      <c r="A29" s="19">
        <v>44739</v>
      </c>
      <c r="B29" s="2">
        <v>0.27083333333333331</v>
      </c>
      <c r="C29" s="3">
        <v>35.9</v>
      </c>
      <c r="D29" s="15">
        <f t="shared" si="0"/>
        <v>29.231835770620336</v>
      </c>
      <c r="F29" s="15">
        <v>36</v>
      </c>
      <c r="G29" s="24">
        <v>77</v>
      </c>
      <c r="I29" s="42">
        <v>35.799999999999997</v>
      </c>
      <c r="J29" s="40">
        <f t="shared" si="1"/>
        <v>-0.10000000000000142</v>
      </c>
    </row>
    <row r="30" spans="1:13" x14ac:dyDescent="0.3">
      <c r="A30" s="19">
        <v>44740</v>
      </c>
      <c r="B30" s="2">
        <v>0.3125</v>
      </c>
      <c r="C30" s="3">
        <v>36.5</v>
      </c>
      <c r="D30" s="15">
        <f t="shared" si="0"/>
        <v>55.237189240452452</v>
      </c>
      <c r="F30" s="15">
        <v>36.200000000000003</v>
      </c>
      <c r="G30" s="24">
        <v>95</v>
      </c>
      <c r="I30" s="42">
        <v>36.6</v>
      </c>
      <c r="J30" s="40">
        <f t="shared" si="1"/>
        <v>0.10000000000000142</v>
      </c>
    </row>
    <row r="31" spans="1:13" x14ac:dyDescent="0.3">
      <c r="A31" s="19">
        <v>44741</v>
      </c>
      <c r="B31" s="2">
        <v>0.29166666666666669</v>
      </c>
      <c r="C31" s="3">
        <v>36.5</v>
      </c>
      <c r="D31" s="15">
        <f t="shared" si="0"/>
        <v>55.237189240452452</v>
      </c>
      <c r="F31" s="15">
        <v>36.299999999999997</v>
      </c>
      <c r="G31" s="24">
        <v>84</v>
      </c>
      <c r="I31" s="42">
        <v>36.200000000000003</v>
      </c>
      <c r="J31" s="40">
        <f t="shared" si="1"/>
        <v>-0.29999999999999716</v>
      </c>
    </row>
    <row r="32" spans="1:13" x14ac:dyDescent="0.3">
      <c r="A32" s="19">
        <v>44742</v>
      </c>
      <c r="B32" s="2"/>
      <c r="C32" s="3"/>
      <c r="D32" s="15" t="str">
        <f t="shared" si="0"/>
        <v/>
      </c>
      <c r="F32" s="15"/>
      <c r="I32" s="42"/>
      <c r="J32" s="40">
        <f t="shared" si="1"/>
        <v>0</v>
      </c>
    </row>
  </sheetData>
  <phoneticPr fontId="1"/>
  <conditionalFormatting sqref="C3:C32">
    <cfRule type="expression" dxfId="30" priority="1" stopIfTrue="1">
      <formula>$C3=0</formula>
    </cfRule>
    <cfRule type="expression" dxfId="29" priority="2">
      <formula>$D3&gt;70</formula>
    </cfRule>
    <cfRule type="expression" dxfId="28" priority="3">
      <formula>$D3&gt;60</formula>
    </cfRule>
    <cfRule type="expression" dxfId="27" priority="4">
      <formula>$D3&lt;40</formula>
    </cfRule>
    <cfRule type="expression" dxfId="26" priority="5">
      <formula>$D3&lt;30</formula>
    </cfRule>
  </conditionalFormatting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6A003-D780-410E-992D-D01384132769}">
  <dimension ref="A1:M34"/>
  <sheetViews>
    <sheetView topLeftCell="A16" workbookViewId="0">
      <selection activeCell="L32" sqref="L32"/>
    </sheetView>
  </sheetViews>
  <sheetFormatPr defaultRowHeight="19.5" x14ac:dyDescent="0.3"/>
  <cols>
    <col min="1" max="1" width="12.5" customWidth="1"/>
    <col min="3" max="3" width="9.4140625" bestFit="1" customWidth="1"/>
    <col min="5" max="5" width="12.75" customWidth="1"/>
    <col min="7" max="7" width="8.6640625" style="6"/>
    <col min="9" max="9" width="10.75" customWidth="1"/>
    <col min="10" max="10" width="6.5" customWidth="1"/>
  </cols>
  <sheetData>
    <row r="1" spans="1:11" x14ac:dyDescent="0.3">
      <c r="C1" s="6" t="s">
        <v>0</v>
      </c>
      <c r="D1" s="6" t="s">
        <v>1</v>
      </c>
      <c r="I1" s="8">
        <f>AVERAGEIF(I3:I229,"&lt;&gt;0")</f>
        <v>36.41153846153847</v>
      </c>
    </row>
    <row r="2" spans="1:11" ht="42.75" customHeight="1" x14ac:dyDescent="0.3">
      <c r="C2" s="5">
        <f>AVERAGEIF(C3:C229,"&lt;&gt;0")</f>
        <v>36.411538461538463</v>
      </c>
      <c r="D2" s="7">
        <f>STDEVPA(C3:C30)</f>
        <v>0.25021729686848976</v>
      </c>
      <c r="E2" t="s">
        <v>2</v>
      </c>
      <c r="I2" t="s">
        <v>8</v>
      </c>
    </row>
    <row r="3" spans="1:11" x14ac:dyDescent="0.3">
      <c r="A3" s="19">
        <v>44743</v>
      </c>
      <c r="B3" s="20">
        <v>0.27083333333333331</v>
      </c>
      <c r="C3" s="21">
        <v>35.9</v>
      </c>
      <c r="D3" s="15">
        <f>IF(C3="","",IF($D$2=0,50,(C3-$C$2)/$D$2*10+50))</f>
        <v>29.55623100639119</v>
      </c>
      <c r="E3" s="14"/>
      <c r="F3" s="15">
        <v>36.200000000000003</v>
      </c>
      <c r="G3" s="66">
        <v>89</v>
      </c>
      <c r="I3" s="42">
        <v>36.200000000000003</v>
      </c>
      <c r="J3" s="40">
        <f>IF(I3="","",I3-C3)</f>
        <v>0.30000000000000426</v>
      </c>
    </row>
    <row r="4" spans="1:11" x14ac:dyDescent="0.3">
      <c r="A4" s="19">
        <v>44744</v>
      </c>
      <c r="B4" s="20"/>
      <c r="C4" s="21"/>
      <c r="D4" s="15" t="str">
        <f t="shared" ref="D4:D33" si="0">IF(C4="","",IF($D$2=0,50,(C4-$C$2)/$D$2*10+50))</f>
        <v/>
      </c>
      <c r="E4" s="14"/>
      <c r="F4" s="15"/>
      <c r="G4">
        <v>63</v>
      </c>
      <c r="I4" s="42"/>
      <c r="J4" s="40" t="str">
        <f t="shared" ref="J4:J33" si="1">IF(I4="","",I4-C4)</f>
        <v/>
      </c>
      <c r="K4" t="s">
        <v>4</v>
      </c>
    </row>
    <row r="5" spans="1:11" x14ac:dyDescent="0.3">
      <c r="A5" s="19">
        <v>44745</v>
      </c>
      <c r="B5" s="20">
        <v>0.75</v>
      </c>
      <c r="C5" s="21">
        <v>36.5</v>
      </c>
      <c r="D5" s="15">
        <f t="shared" si="0"/>
        <v>53.535388622954841</v>
      </c>
      <c r="E5" s="14"/>
      <c r="F5" s="15">
        <v>36.200000000000003</v>
      </c>
      <c r="G5" s="66">
        <v>100</v>
      </c>
      <c r="I5" s="42">
        <v>36.4</v>
      </c>
      <c r="J5" s="40">
        <f t="shared" si="1"/>
        <v>-0.10000000000000142</v>
      </c>
    </row>
    <row r="6" spans="1:11" x14ac:dyDescent="0.3">
      <c r="A6" s="19">
        <v>44746</v>
      </c>
      <c r="B6" s="2"/>
      <c r="C6" s="3"/>
      <c r="D6" s="15" t="str">
        <f t="shared" si="0"/>
        <v/>
      </c>
      <c r="F6" s="15"/>
      <c r="G6" s="29"/>
      <c r="I6" s="42"/>
      <c r="J6" s="40" t="str">
        <f t="shared" si="1"/>
        <v/>
      </c>
    </row>
    <row r="7" spans="1:11" x14ac:dyDescent="0.3">
      <c r="A7" s="19">
        <v>44747</v>
      </c>
      <c r="B7" s="2">
        <v>0.29166666666666669</v>
      </c>
      <c r="C7" s="3">
        <v>36.6</v>
      </c>
      <c r="D7" s="15">
        <f t="shared" si="0"/>
        <v>57.531914892382161</v>
      </c>
      <c r="F7" s="15">
        <v>36.5</v>
      </c>
      <c r="G7" s="28">
        <v>99</v>
      </c>
      <c r="I7" s="42">
        <v>36.5</v>
      </c>
      <c r="J7" s="40">
        <f t="shared" si="1"/>
        <v>-0.10000000000000142</v>
      </c>
    </row>
    <row r="8" spans="1:11" x14ac:dyDescent="0.3">
      <c r="A8" s="19">
        <v>44748</v>
      </c>
      <c r="B8" s="2">
        <v>0.25</v>
      </c>
      <c r="C8" s="3">
        <v>36.5</v>
      </c>
      <c r="D8" s="15">
        <f t="shared" si="0"/>
        <v>53.535388622954841</v>
      </c>
      <c r="F8" s="15">
        <v>36.6</v>
      </c>
      <c r="G8" s="66">
        <v>100</v>
      </c>
      <c r="I8" s="42">
        <v>36.5</v>
      </c>
      <c r="J8" s="40">
        <f t="shared" si="1"/>
        <v>0</v>
      </c>
    </row>
    <row r="9" spans="1:11" x14ac:dyDescent="0.3">
      <c r="A9" s="19">
        <v>44749</v>
      </c>
      <c r="B9" s="2"/>
      <c r="C9" s="3"/>
      <c r="D9" s="15" t="str">
        <f t="shared" si="0"/>
        <v/>
      </c>
      <c r="F9" s="15"/>
      <c r="G9" s="28"/>
      <c r="I9" s="42"/>
      <c r="J9" s="40" t="str">
        <f t="shared" si="1"/>
        <v/>
      </c>
    </row>
    <row r="10" spans="1:11" x14ac:dyDescent="0.3">
      <c r="A10" s="19">
        <v>44750</v>
      </c>
      <c r="B10" s="20"/>
      <c r="C10" s="21"/>
      <c r="D10" s="15" t="str">
        <f t="shared" si="0"/>
        <v/>
      </c>
      <c r="E10" s="14"/>
      <c r="F10" s="15"/>
      <c r="G10" s="28"/>
      <c r="I10" s="42"/>
      <c r="J10" s="40" t="str">
        <f t="shared" si="1"/>
        <v/>
      </c>
    </row>
    <row r="11" spans="1:11" x14ac:dyDescent="0.3">
      <c r="A11" s="19">
        <v>44751</v>
      </c>
      <c r="B11" s="20">
        <v>0.33333333333333331</v>
      </c>
      <c r="C11" s="21">
        <v>36.299999999999997</v>
      </c>
      <c r="D11" s="15">
        <f t="shared" si="0"/>
        <v>45.542336084100199</v>
      </c>
      <c r="E11" s="14"/>
      <c r="F11" s="15">
        <v>36.4</v>
      </c>
      <c r="G11" s="28">
        <v>50</v>
      </c>
      <c r="I11" s="42">
        <v>36.200000000000003</v>
      </c>
      <c r="J11" s="40">
        <f t="shared" si="1"/>
        <v>-9.9999999999994316E-2</v>
      </c>
    </row>
    <row r="12" spans="1:11" x14ac:dyDescent="0.3">
      <c r="A12" s="19">
        <v>44752</v>
      </c>
      <c r="B12" s="20">
        <v>0.6875</v>
      </c>
      <c r="C12" s="21">
        <v>36.6</v>
      </c>
      <c r="D12" s="15">
        <f t="shared" si="0"/>
        <v>57.531914892382161</v>
      </c>
      <c r="E12" s="14"/>
      <c r="F12" s="15">
        <v>36.5</v>
      </c>
      <c r="G12" s="65">
        <v>100</v>
      </c>
      <c r="I12" s="42">
        <v>36.4</v>
      </c>
      <c r="J12" s="40">
        <f t="shared" si="1"/>
        <v>-0.20000000000000284</v>
      </c>
    </row>
    <row r="13" spans="1:11" x14ac:dyDescent="0.3">
      <c r="A13" s="19">
        <v>44753</v>
      </c>
      <c r="B13" s="20"/>
      <c r="C13" s="21"/>
      <c r="D13" s="15" t="str">
        <f t="shared" si="0"/>
        <v/>
      </c>
      <c r="E13" s="14"/>
      <c r="F13" s="15"/>
      <c r="G13" s="28"/>
      <c r="I13" s="42"/>
      <c r="J13" s="40" t="str">
        <f t="shared" si="1"/>
        <v/>
      </c>
    </row>
    <row r="14" spans="1:11" x14ac:dyDescent="0.3">
      <c r="A14" s="19">
        <v>44754</v>
      </c>
      <c r="B14" s="20">
        <v>0.25</v>
      </c>
      <c r="C14" s="21">
        <v>36.700000000000003</v>
      </c>
      <c r="D14" s="15">
        <f t="shared" si="0"/>
        <v>61.528441161809482</v>
      </c>
      <c r="E14" s="14"/>
      <c r="F14" s="15">
        <v>36.5</v>
      </c>
      <c r="G14" s="28">
        <v>49</v>
      </c>
      <c r="I14" s="42">
        <v>36.6</v>
      </c>
      <c r="J14" s="40">
        <f t="shared" si="1"/>
        <v>-0.10000000000000142</v>
      </c>
    </row>
    <row r="15" spans="1:11" x14ac:dyDescent="0.3">
      <c r="A15" s="19">
        <v>44755</v>
      </c>
      <c r="B15" s="2">
        <v>0.25</v>
      </c>
      <c r="C15" s="3">
        <v>36.200000000000003</v>
      </c>
      <c r="D15" s="15">
        <f t="shared" si="0"/>
        <v>41.545809814673156</v>
      </c>
      <c r="E15" s="14"/>
      <c r="F15" s="15">
        <v>36.5</v>
      </c>
      <c r="G15" s="28">
        <v>76</v>
      </c>
      <c r="I15" s="42">
        <v>36.5</v>
      </c>
      <c r="J15" s="40">
        <f t="shared" si="1"/>
        <v>0.29999999999999716</v>
      </c>
    </row>
    <row r="16" spans="1:11" x14ac:dyDescent="0.3">
      <c r="A16" s="19">
        <v>44756</v>
      </c>
      <c r="B16" s="2">
        <v>0.29166666666666669</v>
      </c>
      <c r="C16" s="3">
        <v>36.5</v>
      </c>
      <c r="D16" s="15">
        <f t="shared" si="0"/>
        <v>53.535388622954841</v>
      </c>
      <c r="F16" s="15">
        <v>36.5</v>
      </c>
      <c r="G16" s="28">
        <v>42</v>
      </c>
      <c r="I16" s="42">
        <v>36.6</v>
      </c>
      <c r="J16" s="40">
        <f t="shared" si="1"/>
        <v>0.10000000000000142</v>
      </c>
    </row>
    <row r="17" spans="1:13" x14ac:dyDescent="0.3">
      <c r="A17" s="19">
        <v>44757</v>
      </c>
      <c r="B17" s="2">
        <v>0.29166666666666669</v>
      </c>
      <c r="C17" s="3">
        <v>36.1</v>
      </c>
      <c r="D17" s="15">
        <f t="shared" si="0"/>
        <v>37.549283545245835</v>
      </c>
      <c r="F17" s="15">
        <v>36.200000000000003</v>
      </c>
      <c r="G17" s="28">
        <v>37</v>
      </c>
      <c r="I17" s="42">
        <v>36.200000000000003</v>
      </c>
      <c r="J17" s="40">
        <f t="shared" si="1"/>
        <v>0.10000000000000142</v>
      </c>
    </row>
    <row r="18" spans="1:13" x14ac:dyDescent="0.3">
      <c r="A18" s="19">
        <v>44758</v>
      </c>
      <c r="B18" s="2">
        <v>0.25</v>
      </c>
      <c r="C18" s="3">
        <v>36.299999999999997</v>
      </c>
      <c r="D18" s="15">
        <f t="shared" si="0"/>
        <v>45.542336084100199</v>
      </c>
      <c r="F18" s="15">
        <v>36.5</v>
      </c>
      <c r="G18" s="65">
        <v>95</v>
      </c>
      <c r="I18" s="42">
        <v>36.5</v>
      </c>
      <c r="J18" s="40">
        <f t="shared" si="1"/>
        <v>0.20000000000000284</v>
      </c>
    </row>
    <row r="19" spans="1:13" x14ac:dyDescent="0.3">
      <c r="A19" s="19">
        <v>44759</v>
      </c>
      <c r="B19" s="2">
        <v>0.1875</v>
      </c>
      <c r="C19" s="3">
        <v>35.9</v>
      </c>
      <c r="D19" s="15">
        <f t="shared" si="0"/>
        <v>29.55623100639119</v>
      </c>
      <c r="F19" s="15">
        <v>36.5</v>
      </c>
      <c r="G19" s="65">
        <v>88</v>
      </c>
      <c r="I19" s="42">
        <v>35.799999999999997</v>
      </c>
      <c r="J19" s="40">
        <f t="shared" si="1"/>
        <v>-0.10000000000000142</v>
      </c>
      <c r="M19" t="s">
        <v>4</v>
      </c>
    </row>
    <row r="20" spans="1:13" x14ac:dyDescent="0.3">
      <c r="A20" s="19">
        <v>44760</v>
      </c>
      <c r="B20" s="2">
        <v>0.22916666666666666</v>
      </c>
      <c r="C20" s="3">
        <v>36.299999999999997</v>
      </c>
      <c r="D20" s="15">
        <f t="shared" si="0"/>
        <v>45.542336084100199</v>
      </c>
      <c r="F20" s="15">
        <v>36.4</v>
      </c>
      <c r="G20" s="66">
        <v>80</v>
      </c>
      <c r="I20" s="42">
        <v>36.4</v>
      </c>
      <c r="J20" s="40">
        <f t="shared" si="1"/>
        <v>0.10000000000000142</v>
      </c>
    </row>
    <row r="21" spans="1:13" x14ac:dyDescent="0.3">
      <c r="A21" s="19">
        <v>44761</v>
      </c>
      <c r="B21" s="2">
        <v>0.25</v>
      </c>
      <c r="C21" s="3">
        <v>36.5</v>
      </c>
      <c r="D21" s="15">
        <f t="shared" si="0"/>
        <v>53.535388622954841</v>
      </c>
      <c r="F21" s="15">
        <v>36.4</v>
      </c>
      <c r="G21" s="66">
        <v>81</v>
      </c>
      <c r="I21" s="42">
        <v>36.5</v>
      </c>
      <c r="J21" s="40">
        <f t="shared" si="1"/>
        <v>0</v>
      </c>
    </row>
    <row r="22" spans="1:13" x14ac:dyDescent="0.3">
      <c r="A22" s="19">
        <v>44762</v>
      </c>
      <c r="B22" s="2">
        <v>0.27083333333333331</v>
      </c>
      <c r="C22" s="3">
        <v>36.5</v>
      </c>
      <c r="D22" s="15">
        <f t="shared" si="0"/>
        <v>53.535388622954841</v>
      </c>
      <c r="F22" s="15">
        <v>36.4</v>
      </c>
      <c r="G22" s="66">
        <v>100</v>
      </c>
      <c r="I22" s="42">
        <v>36.4</v>
      </c>
      <c r="J22" s="40">
        <f t="shared" si="1"/>
        <v>-0.10000000000000142</v>
      </c>
    </row>
    <row r="23" spans="1:13" x14ac:dyDescent="0.3">
      <c r="A23" s="19">
        <v>44763</v>
      </c>
      <c r="B23" s="20">
        <v>0.20833333333333334</v>
      </c>
      <c r="C23" s="21">
        <v>36.1</v>
      </c>
      <c r="D23" s="15">
        <f t="shared" si="0"/>
        <v>37.549283545245835</v>
      </c>
      <c r="E23" s="14"/>
      <c r="F23" s="58">
        <v>36.5</v>
      </c>
      <c r="G23" s="66">
        <v>100</v>
      </c>
      <c r="H23" s="14"/>
      <c r="I23" s="42">
        <v>36.299999999999997</v>
      </c>
      <c r="J23" s="40">
        <f t="shared" si="1"/>
        <v>0.19999999999999574</v>
      </c>
      <c r="K23" s="14"/>
    </row>
    <row r="24" spans="1:13" x14ac:dyDescent="0.3">
      <c r="A24" s="19">
        <v>44764</v>
      </c>
      <c r="B24" s="2">
        <v>0.29166666666666669</v>
      </c>
      <c r="C24" s="3">
        <v>36.799999999999997</v>
      </c>
      <c r="D24" s="15">
        <f t="shared" si="0"/>
        <v>65.524967431236519</v>
      </c>
      <c r="F24" s="15">
        <v>36.4</v>
      </c>
      <c r="G24" s="68">
        <v>35</v>
      </c>
      <c r="I24" s="42">
        <v>36.700000000000003</v>
      </c>
      <c r="J24" s="40">
        <f t="shared" si="1"/>
        <v>-9.9999999999994316E-2</v>
      </c>
    </row>
    <row r="25" spans="1:13" x14ac:dyDescent="0.3">
      <c r="A25" s="19">
        <v>44765</v>
      </c>
      <c r="B25" s="2">
        <v>0.3125</v>
      </c>
      <c r="C25" s="3">
        <v>36.200000000000003</v>
      </c>
      <c r="D25" s="15">
        <f t="shared" si="0"/>
        <v>41.545809814673156</v>
      </c>
      <c r="F25" s="15">
        <v>36.200000000000003</v>
      </c>
      <c r="G25" s="24">
        <v>54</v>
      </c>
      <c r="I25" s="42">
        <v>36</v>
      </c>
      <c r="J25" s="40">
        <f t="shared" si="1"/>
        <v>-0.20000000000000284</v>
      </c>
    </row>
    <row r="26" spans="1:13" x14ac:dyDescent="0.3">
      <c r="A26" s="30">
        <v>44766</v>
      </c>
      <c r="B26" s="2">
        <v>0.75</v>
      </c>
      <c r="C26" s="3">
        <v>36.299999999999997</v>
      </c>
      <c r="D26" s="15">
        <f t="shared" si="0"/>
        <v>45.542336084100199</v>
      </c>
      <c r="F26" s="15">
        <v>36.299999999999997</v>
      </c>
      <c r="G26" s="66">
        <v>100</v>
      </c>
      <c r="I26" s="42">
        <v>36.200000000000003</v>
      </c>
      <c r="J26" s="40">
        <f t="shared" si="1"/>
        <v>-9.9999999999994316E-2</v>
      </c>
    </row>
    <row r="27" spans="1:13" x14ac:dyDescent="0.3">
      <c r="A27" s="19">
        <v>44767</v>
      </c>
      <c r="B27" s="2">
        <v>0.22916666666666666</v>
      </c>
      <c r="C27" s="3">
        <v>36.4</v>
      </c>
      <c r="D27" s="15">
        <f t="shared" si="0"/>
        <v>49.53886235352752</v>
      </c>
      <c r="F27" s="15">
        <v>36.5</v>
      </c>
      <c r="G27" s="29">
        <v>76</v>
      </c>
      <c r="I27" s="42">
        <v>36.6</v>
      </c>
      <c r="J27" s="40">
        <f t="shared" si="1"/>
        <v>0.20000000000000284</v>
      </c>
    </row>
    <row r="28" spans="1:13" x14ac:dyDescent="0.3">
      <c r="A28" s="19">
        <v>44768</v>
      </c>
      <c r="B28" s="2">
        <v>0.27083333333333331</v>
      </c>
      <c r="C28" s="3">
        <v>36.799999999999997</v>
      </c>
      <c r="D28" s="15">
        <f t="shared" si="0"/>
        <v>65.524967431236519</v>
      </c>
      <c r="F28" s="15">
        <v>36.700000000000003</v>
      </c>
      <c r="G28" s="25">
        <v>38</v>
      </c>
      <c r="I28" s="42">
        <v>36.700000000000003</v>
      </c>
      <c r="J28" s="40">
        <f t="shared" si="1"/>
        <v>-9.9999999999994316E-2</v>
      </c>
    </row>
    <row r="29" spans="1:13" x14ac:dyDescent="0.3">
      <c r="A29" s="19">
        <v>44769</v>
      </c>
      <c r="B29" s="2">
        <v>0.22916666666666666</v>
      </c>
      <c r="C29" s="3">
        <v>36.5</v>
      </c>
      <c r="D29" s="15">
        <f t="shared" si="0"/>
        <v>53.535388622954841</v>
      </c>
      <c r="F29" s="15">
        <v>36.5</v>
      </c>
      <c r="G29" s="66">
        <v>84</v>
      </c>
      <c r="I29" s="42">
        <v>36.6</v>
      </c>
      <c r="J29" s="40">
        <f t="shared" si="1"/>
        <v>0.10000000000000142</v>
      </c>
    </row>
    <row r="30" spans="1:13" x14ac:dyDescent="0.3">
      <c r="A30" s="19">
        <v>44770</v>
      </c>
      <c r="B30" s="2">
        <v>0.22916666666666666</v>
      </c>
      <c r="C30" s="3">
        <v>36.700000000000003</v>
      </c>
      <c r="D30" s="15">
        <f t="shared" si="0"/>
        <v>61.528441161809482</v>
      </c>
      <c r="F30" s="15">
        <v>36.700000000000003</v>
      </c>
      <c r="G30" s="66">
        <v>96</v>
      </c>
      <c r="I30" s="42">
        <v>36.700000000000003</v>
      </c>
      <c r="J30" s="40">
        <f t="shared" si="1"/>
        <v>0</v>
      </c>
    </row>
    <row r="31" spans="1:13" x14ac:dyDescent="0.3">
      <c r="A31" s="19">
        <v>44771</v>
      </c>
      <c r="B31" s="2">
        <v>0.25</v>
      </c>
      <c r="C31" s="3">
        <v>36.4</v>
      </c>
      <c r="D31" s="15">
        <f t="shared" si="0"/>
        <v>49.53886235352752</v>
      </c>
      <c r="F31" s="15">
        <v>36.4</v>
      </c>
      <c r="G31" s="66">
        <v>100</v>
      </c>
      <c r="I31" s="42">
        <v>36.299999999999997</v>
      </c>
      <c r="J31" s="40">
        <f t="shared" si="1"/>
        <v>-0.10000000000000142</v>
      </c>
    </row>
    <row r="32" spans="1:13" x14ac:dyDescent="0.3">
      <c r="A32" s="19">
        <v>44772</v>
      </c>
      <c r="B32" s="2">
        <v>0.3125</v>
      </c>
      <c r="C32" s="3">
        <v>36.4</v>
      </c>
      <c r="D32" s="15">
        <f t="shared" si="0"/>
        <v>49.53886235352752</v>
      </c>
      <c r="F32" s="15">
        <v>36.4</v>
      </c>
      <c r="G32" s="6">
        <v>79</v>
      </c>
      <c r="I32" s="42">
        <v>36.200000000000003</v>
      </c>
      <c r="J32" s="40">
        <f t="shared" si="1"/>
        <v>-0.19999999999999574</v>
      </c>
    </row>
    <row r="33" spans="1:10" x14ac:dyDescent="0.3">
      <c r="A33" s="19">
        <v>44773</v>
      </c>
      <c r="B33" s="2">
        <v>0.64583333333333337</v>
      </c>
      <c r="C33" s="3">
        <v>36.700000000000003</v>
      </c>
      <c r="D33" s="15">
        <f t="shared" si="0"/>
        <v>61.528441161809482</v>
      </c>
      <c r="F33" s="15">
        <v>36.5</v>
      </c>
      <c r="G33" s="67">
        <v>25</v>
      </c>
      <c r="I33" s="42">
        <v>36.700000000000003</v>
      </c>
      <c r="J33" s="40">
        <f t="shared" si="1"/>
        <v>0</v>
      </c>
    </row>
    <row r="34" spans="1:10" x14ac:dyDescent="0.3">
      <c r="J34" s="40" t="str">
        <f t="shared" ref="J34" si="2">IF(I34="","",I34-C33)</f>
        <v/>
      </c>
    </row>
  </sheetData>
  <phoneticPr fontId="1"/>
  <conditionalFormatting sqref="C3:C33">
    <cfRule type="expression" dxfId="25" priority="1" stopIfTrue="1">
      <formula>$C3=0</formula>
    </cfRule>
    <cfRule type="expression" dxfId="24" priority="2">
      <formula>$D3&gt;70</formula>
    </cfRule>
    <cfRule type="expression" dxfId="23" priority="3">
      <formula>$D3&gt;60</formula>
    </cfRule>
    <cfRule type="expression" dxfId="22" priority="4">
      <formula>$D3&lt;40</formula>
    </cfRule>
    <cfRule type="expression" dxfId="21" priority="5">
      <formula>$D3&lt;30</formula>
    </cfRule>
  </conditionalFormatting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1E8DC-A6C1-40B4-B6AE-FFD7BAF3196E}">
  <dimension ref="A1:M34"/>
  <sheetViews>
    <sheetView topLeftCell="A19" workbookViewId="0">
      <selection activeCell="F30" sqref="F30"/>
    </sheetView>
  </sheetViews>
  <sheetFormatPr defaultRowHeight="19.5" x14ac:dyDescent="0.3"/>
  <cols>
    <col min="1" max="1" width="12.5" customWidth="1"/>
    <col min="3" max="3" width="9.4140625" bestFit="1" customWidth="1"/>
    <col min="5" max="5" width="12.75" customWidth="1"/>
    <col min="7" max="7" width="8.6640625" style="6"/>
    <col min="9" max="9" width="10.75" customWidth="1"/>
    <col min="10" max="10" width="6.5" customWidth="1"/>
  </cols>
  <sheetData>
    <row r="1" spans="1:11" x14ac:dyDescent="0.3">
      <c r="C1" s="6" t="s">
        <v>0</v>
      </c>
      <c r="D1" s="6" t="s">
        <v>1</v>
      </c>
      <c r="F1" s="6" t="s">
        <v>15</v>
      </c>
      <c r="G1" s="73" t="s">
        <v>14</v>
      </c>
      <c r="I1" s="8">
        <f>AVERAGEIF(I3:I229,"&lt;&gt;0")</f>
        <v>36.538461538461533</v>
      </c>
    </row>
    <row r="2" spans="1:11" ht="42.75" customHeight="1" x14ac:dyDescent="0.3">
      <c r="C2" s="5">
        <f>AVERAGEIF(C3:C229,"&lt;&gt;0")</f>
        <v>36.569230769230771</v>
      </c>
      <c r="D2" s="7">
        <f>STDEVPA(C3:C30)</f>
        <v>0.21080291701607184</v>
      </c>
      <c r="E2" t="s">
        <v>2</v>
      </c>
      <c r="F2" s="8">
        <f>AVERAGEIF(F3:F229,"&lt;&gt;0")</f>
        <v>36.476923076923079</v>
      </c>
      <c r="G2" s="73"/>
      <c r="I2" t="s">
        <v>8</v>
      </c>
    </row>
    <row r="3" spans="1:11" x14ac:dyDescent="0.3">
      <c r="A3" s="19">
        <v>44774</v>
      </c>
      <c r="B3" s="20">
        <v>0.16666666666666666</v>
      </c>
      <c r="C3" s="21">
        <v>36.799999999999997</v>
      </c>
      <c r="D3" s="15">
        <f>IF(C3="","",IF($D$2=0,50,(C3-$C$2)/$D$2*10+50))</f>
        <v>60.947155477532235</v>
      </c>
      <c r="E3" s="14"/>
      <c r="F3" s="15">
        <v>36.299999999999997</v>
      </c>
      <c r="G3" s="24">
        <v>38</v>
      </c>
      <c r="I3" s="42">
        <v>36.6</v>
      </c>
      <c r="J3" s="40">
        <f>IF(I3="","",I3-C3)</f>
        <v>-0.19999999999999574</v>
      </c>
    </row>
    <row r="4" spans="1:11" x14ac:dyDescent="0.3">
      <c r="A4" s="19">
        <v>44775</v>
      </c>
      <c r="B4" s="20">
        <v>0.22222222222222221</v>
      </c>
      <c r="C4" s="21">
        <v>36.5</v>
      </c>
      <c r="D4" s="15">
        <f t="shared" ref="D4:D33" si="0">IF(C4="","",IF($D$2=0,50,(C4-$C$2)/$D$2*10+50))</f>
        <v>46.715853356740197</v>
      </c>
      <c r="E4" s="14"/>
      <c r="F4" s="15">
        <v>36.299999999999997</v>
      </c>
      <c r="G4">
        <v>52</v>
      </c>
      <c r="I4" s="42">
        <v>36.4</v>
      </c>
      <c r="J4" s="40">
        <f t="shared" ref="J4:J33" si="1">IF(I4="","",I4-C4)</f>
        <v>-0.10000000000000142</v>
      </c>
      <c r="K4" t="s">
        <v>4</v>
      </c>
    </row>
    <row r="5" spans="1:11" x14ac:dyDescent="0.3">
      <c r="A5" s="19">
        <v>44776</v>
      </c>
      <c r="B5" s="20">
        <v>0.21875</v>
      </c>
      <c r="C5" s="21">
        <v>36.5</v>
      </c>
      <c r="D5" s="15">
        <f t="shared" si="0"/>
        <v>46.715853356740197</v>
      </c>
      <c r="E5" s="14"/>
      <c r="F5" s="15">
        <v>36.5</v>
      </c>
      <c r="G5" s="24">
        <v>72</v>
      </c>
      <c r="I5" s="42">
        <v>36.6</v>
      </c>
      <c r="J5" s="40">
        <f t="shared" si="1"/>
        <v>0.10000000000000142</v>
      </c>
    </row>
    <row r="6" spans="1:11" x14ac:dyDescent="0.3">
      <c r="A6" s="19">
        <v>44777</v>
      </c>
      <c r="B6" s="2">
        <v>0.29166666666666669</v>
      </c>
      <c r="C6" s="3">
        <v>36.9</v>
      </c>
      <c r="D6" s="15">
        <f t="shared" si="0"/>
        <v>65.690922851129699</v>
      </c>
      <c r="F6" s="15">
        <v>36.700000000000003</v>
      </c>
      <c r="G6" s="29">
        <v>57</v>
      </c>
      <c r="I6" s="42">
        <v>36.799999999999997</v>
      </c>
      <c r="J6" s="40">
        <f t="shared" si="1"/>
        <v>-0.10000000000000142</v>
      </c>
    </row>
    <row r="7" spans="1:11" x14ac:dyDescent="0.3">
      <c r="A7" s="19">
        <v>44778</v>
      </c>
      <c r="B7" s="2">
        <v>0.45833333333333331</v>
      </c>
      <c r="C7" s="3">
        <v>36.700000000000003</v>
      </c>
      <c r="D7" s="15">
        <f t="shared" si="0"/>
        <v>56.203388103935112</v>
      </c>
      <c r="F7" s="15">
        <v>36.299999999999997</v>
      </c>
      <c r="G7" s="65">
        <v>100</v>
      </c>
      <c r="I7" s="42">
        <v>36.6</v>
      </c>
      <c r="J7" s="40">
        <f t="shared" si="1"/>
        <v>-0.10000000000000142</v>
      </c>
    </row>
    <row r="8" spans="1:11" x14ac:dyDescent="0.3">
      <c r="A8" s="19">
        <v>44779</v>
      </c>
      <c r="B8" s="2">
        <v>0.25</v>
      </c>
      <c r="C8" s="3">
        <v>36.5</v>
      </c>
      <c r="D8" s="15">
        <f t="shared" si="0"/>
        <v>46.715853356740197</v>
      </c>
      <c r="F8" s="15">
        <v>36.6</v>
      </c>
      <c r="G8" s="66">
        <v>100</v>
      </c>
      <c r="I8" s="42">
        <v>36.5</v>
      </c>
      <c r="J8" s="40">
        <f t="shared" si="1"/>
        <v>0</v>
      </c>
      <c r="K8" t="s">
        <v>13</v>
      </c>
    </row>
    <row r="9" spans="1:11" x14ac:dyDescent="0.3">
      <c r="A9" s="19">
        <v>44780</v>
      </c>
      <c r="B9" s="2">
        <v>0.20833333333333334</v>
      </c>
      <c r="C9" s="3">
        <v>36.799999999999997</v>
      </c>
      <c r="D9" s="15">
        <f t="shared" si="0"/>
        <v>60.947155477532235</v>
      </c>
      <c r="F9" s="15">
        <v>36.6</v>
      </c>
      <c r="G9" s="69">
        <v>29</v>
      </c>
      <c r="I9" s="42">
        <v>37.1</v>
      </c>
      <c r="J9" s="40">
        <f t="shared" si="1"/>
        <v>0.30000000000000426</v>
      </c>
    </row>
    <row r="10" spans="1:11" x14ac:dyDescent="0.3">
      <c r="A10" s="19">
        <v>44781</v>
      </c>
      <c r="B10" s="20">
        <v>0.2638888888888889</v>
      </c>
      <c r="C10" s="21">
        <v>36.700000000000003</v>
      </c>
      <c r="D10" s="15">
        <f t="shared" si="0"/>
        <v>56.203388103935112</v>
      </c>
      <c r="E10" s="14"/>
      <c r="F10" s="15">
        <v>36.700000000000003</v>
      </c>
      <c r="G10" s="28">
        <v>40</v>
      </c>
      <c r="I10" s="42">
        <v>36.700000000000003</v>
      </c>
      <c r="J10" s="40">
        <f t="shared" si="1"/>
        <v>0</v>
      </c>
    </row>
    <row r="11" spans="1:11" x14ac:dyDescent="0.3">
      <c r="A11" s="19">
        <v>44782</v>
      </c>
      <c r="B11" s="20">
        <v>0.27083333333333331</v>
      </c>
      <c r="C11" s="21">
        <v>36.4</v>
      </c>
      <c r="D11" s="15">
        <f t="shared" si="0"/>
        <v>41.972085983142733</v>
      </c>
      <c r="E11" s="14"/>
      <c r="F11" s="15">
        <v>36.5</v>
      </c>
      <c r="G11" s="65">
        <v>100</v>
      </c>
      <c r="I11" s="42">
        <v>36.5</v>
      </c>
      <c r="J11" s="40">
        <f t="shared" si="1"/>
        <v>0.10000000000000142</v>
      </c>
    </row>
    <row r="12" spans="1:11" x14ac:dyDescent="0.3">
      <c r="A12" s="19">
        <v>44783</v>
      </c>
      <c r="B12" s="20">
        <v>0.27083333333333331</v>
      </c>
      <c r="C12" s="21">
        <v>36.799999999999997</v>
      </c>
      <c r="D12" s="15">
        <f t="shared" si="0"/>
        <v>60.947155477532235</v>
      </c>
      <c r="E12" s="14"/>
      <c r="F12" s="15">
        <v>36.299999999999997</v>
      </c>
      <c r="G12" s="65">
        <v>86</v>
      </c>
      <c r="I12" s="42">
        <v>36.700000000000003</v>
      </c>
      <c r="J12" s="40">
        <f t="shared" si="1"/>
        <v>-9.9999999999994316E-2</v>
      </c>
    </row>
    <row r="13" spans="1:11" x14ac:dyDescent="0.3">
      <c r="A13" s="19">
        <v>44784</v>
      </c>
      <c r="B13" s="20">
        <v>0.16666666666666666</v>
      </c>
      <c r="C13" s="21">
        <v>36.200000000000003</v>
      </c>
      <c r="D13" s="15">
        <f t="shared" si="0"/>
        <v>32.48455123594816</v>
      </c>
      <c r="E13" s="14"/>
      <c r="F13" s="15">
        <v>36.299999999999997</v>
      </c>
      <c r="G13" s="28">
        <v>65</v>
      </c>
      <c r="I13" s="42">
        <v>36.6</v>
      </c>
      <c r="J13" s="40">
        <f t="shared" si="1"/>
        <v>0.39999999999999858</v>
      </c>
    </row>
    <row r="14" spans="1:11" x14ac:dyDescent="0.3">
      <c r="A14" s="19">
        <v>44785</v>
      </c>
      <c r="B14" s="20">
        <v>0.66666666666666663</v>
      </c>
      <c r="C14" s="21">
        <v>36.200000000000003</v>
      </c>
      <c r="D14" s="15">
        <f t="shared" si="0"/>
        <v>32.48455123594816</v>
      </c>
      <c r="E14" s="14"/>
      <c r="F14" s="15">
        <v>36.5</v>
      </c>
      <c r="G14" s="28"/>
      <c r="I14" s="42">
        <v>36.200000000000003</v>
      </c>
      <c r="J14" s="40">
        <f t="shared" si="1"/>
        <v>0</v>
      </c>
    </row>
    <row r="15" spans="1:11" x14ac:dyDescent="0.3">
      <c r="A15" s="19">
        <v>44786</v>
      </c>
      <c r="B15" s="2"/>
      <c r="C15" s="3"/>
      <c r="D15" s="15" t="str">
        <f t="shared" si="0"/>
        <v/>
      </c>
      <c r="E15" s="14"/>
      <c r="F15" s="15"/>
      <c r="G15" s="28"/>
      <c r="I15" s="42"/>
      <c r="J15" s="40" t="str">
        <f t="shared" si="1"/>
        <v/>
      </c>
    </row>
    <row r="16" spans="1:11" x14ac:dyDescent="0.3">
      <c r="A16" s="19">
        <v>44787</v>
      </c>
      <c r="B16" s="2">
        <v>0.29166666666666669</v>
      </c>
      <c r="C16" s="3">
        <v>36.1</v>
      </c>
      <c r="D16" s="15">
        <f t="shared" si="0"/>
        <v>27.740783862350696</v>
      </c>
      <c r="F16" s="15">
        <v>36.200000000000003</v>
      </c>
      <c r="G16" s="70">
        <v>92</v>
      </c>
      <c r="I16" s="42">
        <v>35.9</v>
      </c>
      <c r="J16" s="40">
        <f t="shared" si="1"/>
        <v>-0.20000000000000284</v>
      </c>
    </row>
    <row r="17" spans="1:13" x14ac:dyDescent="0.3">
      <c r="A17" s="19">
        <v>44788</v>
      </c>
      <c r="B17" s="2">
        <v>0.29166666666666669</v>
      </c>
      <c r="C17" s="3">
        <v>36.5</v>
      </c>
      <c r="D17" s="15">
        <f t="shared" si="0"/>
        <v>46.715853356740197</v>
      </c>
      <c r="F17" s="15">
        <v>36.5</v>
      </c>
      <c r="G17" s="70">
        <v>88</v>
      </c>
      <c r="I17" s="42">
        <v>36.5</v>
      </c>
      <c r="J17" s="40">
        <f t="shared" si="1"/>
        <v>0</v>
      </c>
    </row>
    <row r="18" spans="1:13" x14ac:dyDescent="0.3">
      <c r="A18" s="19">
        <v>44789</v>
      </c>
      <c r="B18" s="2">
        <v>0.27083333333333331</v>
      </c>
      <c r="C18" s="3">
        <v>36.6</v>
      </c>
      <c r="D18" s="15">
        <f t="shared" si="0"/>
        <v>51.459620730337654</v>
      </c>
      <c r="F18" s="15">
        <v>36.5</v>
      </c>
      <c r="G18" s="28">
        <v>100</v>
      </c>
      <c r="I18" s="42">
        <v>36.5</v>
      </c>
      <c r="J18" s="40">
        <f t="shared" si="1"/>
        <v>-0.10000000000000142</v>
      </c>
    </row>
    <row r="19" spans="1:13" x14ac:dyDescent="0.3">
      <c r="A19" s="19">
        <v>44790</v>
      </c>
      <c r="B19" s="2">
        <v>0.25</v>
      </c>
      <c r="C19" s="3">
        <v>36.799999999999997</v>
      </c>
      <c r="D19" s="15">
        <f t="shared" si="0"/>
        <v>60.947155477532235</v>
      </c>
      <c r="F19" s="15">
        <v>36.4</v>
      </c>
      <c r="G19" s="28">
        <v>93</v>
      </c>
      <c r="I19" s="42">
        <v>36.6</v>
      </c>
      <c r="J19" s="40">
        <f t="shared" si="1"/>
        <v>-0.19999999999999574</v>
      </c>
      <c r="M19" t="s">
        <v>4</v>
      </c>
    </row>
    <row r="20" spans="1:13" x14ac:dyDescent="0.3">
      <c r="A20" s="19">
        <v>44791</v>
      </c>
      <c r="B20" s="2">
        <v>0.27083333333333331</v>
      </c>
      <c r="C20" s="3">
        <v>36.6</v>
      </c>
      <c r="D20" s="15">
        <f t="shared" si="0"/>
        <v>51.459620730337654</v>
      </c>
      <c r="F20" s="15">
        <v>36.6</v>
      </c>
      <c r="G20" s="24">
        <v>77</v>
      </c>
      <c r="I20" s="42">
        <v>36.5</v>
      </c>
      <c r="J20" s="40">
        <f t="shared" si="1"/>
        <v>-0.10000000000000142</v>
      </c>
    </row>
    <row r="21" spans="1:13" x14ac:dyDescent="0.3">
      <c r="A21" s="19">
        <v>44792</v>
      </c>
      <c r="B21" s="2">
        <v>0.27083333333333331</v>
      </c>
      <c r="C21" s="3">
        <v>36.5</v>
      </c>
      <c r="D21" s="15">
        <f t="shared" si="0"/>
        <v>46.715853356740197</v>
      </c>
      <c r="F21" s="15">
        <v>36.5</v>
      </c>
      <c r="G21" s="24">
        <v>80</v>
      </c>
      <c r="I21" s="42">
        <v>36.4</v>
      </c>
      <c r="J21" s="40">
        <f t="shared" si="1"/>
        <v>-0.10000000000000142</v>
      </c>
    </row>
    <row r="22" spans="1:13" x14ac:dyDescent="0.3">
      <c r="A22" s="19">
        <v>44793</v>
      </c>
      <c r="B22" s="2">
        <v>0.375</v>
      </c>
      <c r="C22" s="3">
        <v>36.700000000000003</v>
      </c>
      <c r="D22" s="15">
        <f t="shared" si="0"/>
        <v>56.203388103935112</v>
      </c>
      <c r="F22" s="15">
        <v>36.5</v>
      </c>
      <c r="G22" s="24">
        <v>42</v>
      </c>
      <c r="I22" s="42">
        <v>36.6</v>
      </c>
      <c r="J22" s="40">
        <f t="shared" si="1"/>
        <v>-0.10000000000000142</v>
      </c>
    </row>
    <row r="23" spans="1:13" x14ac:dyDescent="0.3">
      <c r="A23" s="19">
        <v>44794</v>
      </c>
      <c r="B23" s="20">
        <v>0.27083333333333331</v>
      </c>
      <c r="C23" s="21">
        <v>36.6</v>
      </c>
      <c r="D23" s="15">
        <f t="shared" si="0"/>
        <v>51.459620730337654</v>
      </c>
      <c r="E23" s="14"/>
      <c r="F23" s="58">
        <v>36.6</v>
      </c>
      <c r="G23" s="24">
        <v>48</v>
      </c>
      <c r="H23" s="14"/>
      <c r="I23" s="42">
        <v>36.6</v>
      </c>
      <c r="J23" s="40">
        <f t="shared" si="1"/>
        <v>0</v>
      </c>
      <c r="K23" s="14"/>
    </row>
    <row r="24" spans="1:13" x14ac:dyDescent="0.3">
      <c r="A24" s="19">
        <v>44795</v>
      </c>
      <c r="B24" s="2" t="s">
        <v>16</v>
      </c>
      <c r="C24" s="21"/>
      <c r="D24" s="15" t="s">
        <v>16</v>
      </c>
      <c r="E24" t="s">
        <v>16</v>
      </c>
      <c r="F24" s="15" t="s">
        <v>16</v>
      </c>
      <c r="G24" s="25"/>
      <c r="H24" t="s">
        <v>16</v>
      </c>
      <c r="I24" s="42" t="s">
        <v>16</v>
      </c>
      <c r="J24" s="40" t="s">
        <v>16</v>
      </c>
    </row>
    <row r="25" spans="1:13" x14ac:dyDescent="0.3">
      <c r="A25" s="19">
        <v>44796</v>
      </c>
      <c r="B25" s="2">
        <v>0.25</v>
      </c>
      <c r="C25" s="3">
        <v>36.5</v>
      </c>
      <c r="D25" s="15">
        <f t="shared" ref="D25" si="2">IF(C25="","",IF($D$2=0,50,(C25-$C$2)/$D$2*10+50))</f>
        <v>46.715853356740197</v>
      </c>
      <c r="F25" s="15">
        <v>36.299999999999997</v>
      </c>
      <c r="G25" s="25">
        <v>95</v>
      </c>
      <c r="I25" s="42">
        <v>36.4</v>
      </c>
      <c r="J25" s="40">
        <f t="shared" ref="J25" si="3">IF(I25="","",I25-C25)</f>
        <v>-0.10000000000000142</v>
      </c>
    </row>
    <row r="26" spans="1:13" x14ac:dyDescent="0.3">
      <c r="A26" s="19">
        <v>44797</v>
      </c>
      <c r="B26" s="2">
        <v>0.29166666666666669</v>
      </c>
      <c r="C26" s="3">
        <v>37</v>
      </c>
      <c r="D26" s="15">
        <f t="shared" si="0"/>
        <v>70.434690224727149</v>
      </c>
      <c r="F26" s="15">
        <v>36.6</v>
      </c>
      <c r="G26" s="24">
        <v>92</v>
      </c>
      <c r="I26" s="42">
        <v>36.799999999999997</v>
      </c>
      <c r="J26" s="40">
        <f t="shared" si="1"/>
        <v>-0.20000000000000284</v>
      </c>
    </row>
    <row r="27" spans="1:13" x14ac:dyDescent="0.3">
      <c r="A27" s="19">
        <v>44798</v>
      </c>
      <c r="B27" s="2">
        <v>0.25</v>
      </c>
      <c r="C27" s="3">
        <v>36.5</v>
      </c>
      <c r="D27" s="15">
        <f t="shared" si="0"/>
        <v>46.715853356740197</v>
      </c>
      <c r="F27" s="15">
        <v>36.5</v>
      </c>
      <c r="G27" s="29">
        <v>94</v>
      </c>
      <c r="I27" s="42">
        <v>36.5</v>
      </c>
      <c r="J27" s="40">
        <f t="shared" si="1"/>
        <v>0</v>
      </c>
    </row>
    <row r="28" spans="1:13" x14ac:dyDescent="0.3">
      <c r="A28" s="19">
        <v>44799</v>
      </c>
      <c r="B28" s="2">
        <v>0.22916666666666666</v>
      </c>
      <c r="C28" s="3">
        <v>36.5</v>
      </c>
      <c r="D28" s="15">
        <f t="shared" si="0"/>
        <v>46.715853356740197</v>
      </c>
      <c r="F28" s="15">
        <v>36.6</v>
      </c>
      <c r="G28" s="25">
        <v>100</v>
      </c>
      <c r="I28" s="42">
        <v>36.5</v>
      </c>
      <c r="J28" s="40">
        <f t="shared" si="1"/>
        <v>0</v>
      </c>
    </row>
    <row r="29" spans="1:13" x14ac:dyDescent="0.3">
      <c r="A29" s="19">
        <v>44800</v>
      </c>
      <c r="B29" s="2">
        <v>0.25</v>
      </c>
      <c r="C29" s="3">
        <v>36.5</v>
      </c>
      <c r="D29" s="15">
        <f t="shared" si="0"/>
        <v>46.715853356740197</v>
      </c>
      <c r="F29" s="15">
        <v>36.4</v>
      </c>
      <c r="G29" s="24">
        <v>100</v>
      </c>
      <c r="I29" s="42">
        <v>36.5</v>
      </c>
      <c r="J29" s="40">
        <f t="shared" si="1"/>
        <v>0</v>
      </c>
    </row>
    <row r="30" spans="1:13" x14ac:dyDescent="0.3">
      <c r="A30" s="19">
        <v>44801</v>
      </c>
      <c r="B30" s="2">
        <v>0.20833333333333334</v>
      </c>
      <c r="C30" s="3">
        <v>36.4</v>
      </c>
      <c r="D30" s="15">
        <f t="shared" si="0"/>
        <v>41.972085983142733</v>
      </c>
      <c r="F30" s="15">
        <v>36.6</v>
      </c>
      <c r="G30" s="24"/>
      <c r="I30" s="42">
        <v>36.4</v>
      </c>
      <c r="J30" s="40">
        <f t="shared" si="1"/>
        <v>0</v>
      </c>
    </row>
    <row r="31" spans="1:13" x14ac:dyDescent="0.3">
      <c r="A31" s="19">
        <v>44802</v>
      </c>
      <c r="B31" s="2"/>
      <c r="C31" s="3"/>
      <c r="D31" s="15" t="str">
        <f t="shared" si="0"/>
        <v/>
      </c>
      <c r="F31" s="15"/>
      <c r="G31" s="24"/>
      <c r="I31" s="42"/>
      <c r="J31" s="40" t="str">
        <f t="shared" si="1"/>
        <v/>
      </c>
    </row>
    <row r="32" spans="1:13" x14ac:dyDescent="0.3">
      <c r="A32" s="19">
        <v>44803</v>
      </c>
      <c r="B32" s="2"/>
      <c r="C32" s="3"/>
      <c r="D32" s="15" t="str">
        <f t="shared" si="0"/>
        <v/>
      </c>
      <c r="F32" s="15"/>
      <c r="I32" s="42"/>
      <c r="J32" s="40" t="str">
        <f t="shared" si="1"/>
        <v/>
      </c>
    </row>
    <row r="33" spans="1:10" x14ac:dyDescent="0.3">
      <c r="A33" s="19">
        <v>44804</v>
      </c>
      <c r="B33" s="2"/>
      <c r="C33" s="3"/>
      <c r="D33" s="15" t="str">
        <f t="shared" si="0"/>
        <v/>
      </c>
      <c r="F33" s="15"/>
      <c r="I33" s="42"/>
      <c r="J33" s="40" t="str">
        <f t="shared" si="1"/>
        <v/>
      </c>
    </row>
    <row r="34" spans="1:10" x14ac:dyDescent="0.3">
      <c r="J34" s="40" t="str">
        <f t="shared" ref="J34" si="4">IF(I34="","",I34-C33)</f>
        <v/>
      </c>
    </row>
  </sheetData>
  <mergeCells count="1">
    <mergeCell ref="G1:G2"/>
  </mergeCells>
  <phoneticPr fontId="1"/>
  <conditionalFormatting sqref="C3:C33">
    <cfRule type="expression" dxfId="20" priority="9" stopIfTrue="1">
      <formula>$C3=0</formula>
    </cfRule>
    <cfRule type="expression" dxfId="19" priority="10">
      <formula>$D3&gt;70</formula>
    </cfRule>
    <cfRule type="expression" dxfId="18" priority="11">
      <formula>$D3&gt;60</formula>
    </cfRule>
    <cfRule type="expression" dxfId="17" priority="12">
      <formula>$D3&lt;40</formula>
    </cfRule>
    <cfRule type="expression" dxfId="16" priority="13">
      <formula>$D3&lt;30</formula>
    </cfRule>
  </conditionalFormatting>
  <conditionalFormatting sqref="G3:G33">
    <cfRule type="expression" dxfId="15" priority="1" stopIfTrue="1">
      <formula>$G3=0</formula>
    </cfRule>
    <cfRule type="expression" dxfId="14" priority="2">
      <formula>$G3&gt;79</formula>
    </cfRule>
    <cfRule type="expression" dxfId="13" priority="3">
      <formula>$G3=100</formula>
    </cfRule>
    <cfRule type="expression" dxfId="12" priority="4">
      <formula>$G3&lt;41</formula>
    </cfRule>
    <cfRule type="expression" dxfId="11" priority="5">
      <formula>$G3&lt;21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58947-5B4C-4647-85CE-BCCD5E97D9D8}">
  <dimension ref="A1:M34"/>
  <sheetViews>
    <sheetView tabSelected="1" workbookViewId="0">
      <selection activeCell="G6" sqref="G6"/>
    </sheetView>
  </sheetViews>
  <sheetFormatPr defaultRowHeight="19.5" x14ac:dyDescent="0.3"/>
  <cols>
    <col min="1" max="1" width="12.5" customWidth="1"/>
    <col min="3" max="3" width="9.4140625" bestFit="1" customWidth="1"/>
    <col min="5" max="5" width="12.75" customWidth="1"/>
    <col min="7" max="7" width="8.6640625" style="6"/>
    <col min="9" max="9" width="10.75" customWidth="1"/>
    <col min="10" max="10" width="6.5" customWidth="1"/>
  </cols>
  <sheetData>
    <row r="1" spans="1:11" x14ac:dyDescent="0.3">
      <c r="C1" s="6" t="s">
        <v>0</v>
      </c>
      <c r="D1" s="6" t="s">
        <v>1</v>
      </c>
      <c r="F1" s="6" t="s">
        <v>15</v>
      </c>
      <c r="G1" s="73" t="s">
        <v>14</v>
      </c>
      <c r="I1" s="8">
        <f>AVERAGEIF(I3:I229,"&lt;&gt;0")</f>
        <v>36.544444444444444</v>
      </c>
    </row>
    <row r="2" spans="1:11" ht="42.75" customHeight="1" x14ac:dyDescent="0.3">
      <c r="C2" s="5">
        <f>AVERAGEIF(C3:C229,"&lt;&gt;0")</f>
        <v>36.488888888888887</v>
      </c>
      <c r="D2" s="7">
        <f>STDEVPA(C3:C30)</f>
        <v>0.23306863292670024</v>
      </c>
      <c r="E2" t="s">
        <v>2</v>
      </c>
      <c r="F2" s="8">
        <f>AVERAGEIF(F3:F229,"&lt;&gt;0")</f>
        <v>36.43333333333333</v>
      </c>
      <c r="G2" s="73"/>
      <c r="I2" t="s">
        <v>8</v>
      </c>
    </row>
    <row r="3" spans="1:11" x14ac:dyDescent="0.3">
      <c r="A3" s="19">
        <v>44805</v>
      </c>
      <c r="B3" s="20">
        <v>0.35416666666666669</v>
      </c>
      <c r="C3" s="21">
        <v>36.1</v>
      </c>
      <c r="D3" s="15">
        <f>IF(C3="","",IF($D$2=0,50,(C3-$C$2)/$D$2*10+50))</f>
        <v>33.314404688202259</v>
      </c>
      <c r="E3" s="14"/>
      <c r="F3" s="15">
        <v>36.1</v>
      </c>
      <c r="G3" s="28">
        <v>90</v>
      </c>
      <c r="I3" s="42">
        <v>36.4</v>
      </c>
      <c r="J3" s="40">
        <f>IF(I3="","",I3-C3)</f>
        <v>0.29999999999999716</v>
      </c>
    </row>
    <row r="4" spans="1:11" x14ac:dyDescent="0.3">
      <c r="A4" s="19">
        <v>44806</v>
      </c>
      <c r="B4" s="20">
        <v>0.3125</v>
      </c>
      <c r="C4" s="21">
        <v>36.799999999999997</v>
      </c>
      <c r="D4" s="15">
        <f t="shared" ref="D4:D33" si="0">IF(C4="","",IF($D$2=0,50,(C4-$C$2)/$D$2*10+50))</f>
        <v>63.348476249438249</v>
      </c>
      <c r="E4" s="14"/>
      <c r="F4" s="15">
        <v>36.6</v>
      </c>
      <c r="G4" s="72">
        <v>40</v>
      </c>
      <c r="I4" s="42">
        <v>36.799999999999997</v>
      </c>
      <c r="J4" s="40">
        <f t="shared" ref="J4:J33" si="1">IF(I4="","",I4-C4)</f>
        <v>0</v>
      </c>
      <c r="K4" t="s">
        <v>4</v>
      </c>
    </row>
    <row r="5" spans="1:11" x14ac:dyDescent="0.3">
      <c r="A5" s="19">
        <v>44807</v>
      </c>
      <c r="B5" s="20"/>
      <c r="C5" s="21"/>
      <c r="D5" s="15" t="str">
        <f t="shared" si="0"/>
        <v/>
      </c>
      <c r="E5" s="14"/>
      <c r="F5" s="15"/>
      <c r="G5" s="28"/>
      <c r="I5" s="42"/>
      <c r="J5" s="40" t="str">
        <f t="shared" si="1"/>
        <v/>
      </c>
    </row>
    <row r="6" spans="1:11" x14ac:dyDescent="0.3">
      <c r="A6" s="19">
        <v>44808</v>
      </c>
      <c r="B6" s="2"/>
      <c r="C6" s="3"/>
      <c r="D6" s="15" t="str">
        <f t="shared" si="0"/>
        <v/>
      </c>
      <c r="F6" s="15"/>
      <c r="G6" s="28"/>
      <c r="I6" s="42"/>
      <c r="J6" s="40" t="str">
        <f t="shared" si="1"/>
        <v/>
      </c>
    </row>
    <row r="7" spans="1:11" x14ac:dyDescent="0.3">
      <c r="A7" s="19">
        <v>44809</v>
      </c>
      <c r="B7" s="2">
        <v>0.25</v>
      </c>
      <c r="C7" s="3">
        <v>36.299999999999997</v>
      </c>
      <c r="D7" s="15">
        <f t="shared" si="0"/>
        <v>41.895567991412413</v>
      </c>
      <c r="F7" s="15">
        <v>36.4</v>
      </c>
      <c r="G7" s="28">
        <v>68</v>
      </c>
      <c r="I7" s="42">
        <v>36.200000000000003</v>
      </c>
      <c r="J7" s="40">
        <f t="shared" si="1"/>
        <v>-9.9999999999994316E-2</v>
      </c>
    </row>
    <row r="8" spans="1:11" x14ac:dyDescent="0.3">
      <c r="A8" s="19">
        <v>44810</v>
      </c>
      <c r="B8" s="2">
        <v>0.25</v>
      </c>
      <c r="C8" s="3">
        <v>36.700000000000003</v>
      </c>
      <c r="D8" s="15">
        <f t="shared" si="0"/>
        <v>59.057894597833325</v>
      </c>
      <c r="F8" s="15">
        <v>36.5</v>
      </c>
      <c r="G8" s="28">
        <v>79</v>
      </c>
      <c r="I8" s="42">
        <v>36.6</v>
      </c>
      <c r="J8" s="40">
        <f t="shared" si="1"/>
        <v>-0.10000000000000142</v>
      </c>
    </row>
    <row r="9" spans="1:11" x14ac:dyDescent="0.3">
      <c r="A9" s="19">
        <v>44811</v>
      </c>
      <c r="B9" s="2">
        <v>0.25</v>
      </c>
      <c r="C9" s="3">
        <v>36.4</v>
      </c>
      <c r="D9" s="15">
        <f t="shared" si="0"/>
        <v>46.186149643017643</v>
      </c>
      <c r="F9" s="15">
        <v>36.5</v>
      </c>
      <c r="G9" s="28">
        <v>68</v>
      </c>
      <c r="I9" s="42">
        <v>36.6</v>
      </c>
      <c r="J9" s="40">
        <f t="shared" si="1"/>
        <v>0.20000000000000284</v>
      </c>
    </row>
    <row r="10" spans="1:11" x14ac:dyDescent="0.3">
      <c r="A10" s="19">
        <v>44812</v>
      </c>
      <c r="B10" s="20">
        <v>0.25</v>
      </c>
      <c r="C10" s="21">
        <v>36.299999999999997</v>
      </c>
      <c r="D10" s="15">
        <f>IF(C10="","",IF($D$2=0,50,(C10-$C$2)/$D$2*10+50))</f>
        <v>41.895567991412413</v>
      </c>
      <c r="E10" s="14"/>
      <c r="F10" s="15">
        <v>36.4</v>
      </c>
      <c r="G10" s="28">
        <v>100</v>
      </c>
      <c r="I10" s="42">
        <v>36.4</v>
      </c>
      <c r="J10" s="40">
        <f>IF(I10="","",I10-C10)</f>
        <v>0.10000000000000142</v>
      </c>
    </row>
    <row r="11" spans="1:11" x14ac:dyDescent="0.3">
      <c r="A11" s="19">
        <v>44813</v>
      </c>
      <c r="B11" s="20">
        <v>0.25</v>
      </c>
      <c r="C11" s="21">
        <v>36.6</v>
      </c>
      <c r="D11" s="15">
        <f>IF(C11="","",IF($D$2=0,50,(C11-$C$2)/$D$2*10+50))</f>
        <v>54.767312946228103</v>
      </c>
      <c r="E11" s="14"/>
      <c r="F11" s="15">
        <v>36.6</v>
      </c>
      <c r="G11" s="28">
        <v>68</v>
      </c>
      <c r="I11" s="42">
        <v>36.700000000000003</v>
      </c>
      <c r="J11" s="40">
        <f>IF(I11="","",I11-C11)</f>
        <v>0.10000000000000142</v>
      </c>
    </row>
    <row r="12" spans="1:11" x14ac:dyDescent="0.3">
      <c r="A12" s="19">
        <v>44814</v>
      </c>
      <c r="B12" s="2">
        <v>0.27083333333333331</v>
      </c>
      <c r="C12" s="21">
        <v>36.799999999999997</v>
      </c>
      <c r="D12" s="15">
        <f>IF(C12="","",IF($D$2=0,50,(C12-$C$2)/$D$2*10+50))</f>
        <v>63.348476249438249</v>
      </c>
      <c r="F12" s="15">
        <v>36.6</v>
      </c>
      <c r="G12" s="28">
        <v>78</v>
      </c>
      <c r="I12" s="42">
        <v>36.700000000000003</v>
      </c>
      <c r="J12" s="40">
        <f>IF(I12="","",I12-C12)</f>
        <v>-9.9999999999994316E-2</v>
      </c>
    </row>
    <row r="13" spans="1:11" x14ac:dyDescent="0.3">
      <c r="A13" s="19">
        <v>44815</v>
      </c>
      <c r="B13" s="20">
        <v>0.27083333333333331</v>
      </c>
      <c r="C13" s="21">
        <v>36.4</v>
      </c>
      <c r="D13" s="15">
        <f t="shared" si="0"/>
        <v>46.186149643017643</v>
      </c>
      <c r="E13" s="14"/>
      <c r="F13" s="15">
        <v>36.200000000000003</v>
      </c>
      <c r="G13" s="28">
        <v>93</v>
      </c>
      <c r="I13" s="42">
        <v>36.5</v>
      </c>
      <c r="J13" s="40">
        <f t="shared" si="1"/>
        <v>0.10000000000000142</v>
      </c>
    </row>
    <row r="14" spans="1:11" x14ac:dyDescent="0.3">
      <c r="A14" s="19">
        <v>44816</v>
      </c>
      <c r="B14" s="20"/>
      <c r="C14" s="21"/>
      <c r="D14" s="15" t="str">
        <f t="shared" si="0"/>
        <v/>
      </c>
      <c r="E14" s="14"/>
      <c r="F14" s="15"/>
      <c r="G14" s="28"/>
      <c r="I14" s="42"/>
      <c r="J14" s="40" t="str">
        <f t="shared" si="1"/>
        <v/>
      </c>
    </row>
    <row r="15" spans="1:11" x14ac:dyDescent="0.3">
      <c r="A15" s="19">
        <v>44817</v>
      </c>
      <c r="B15" s="2"/>
      <c r="C15" s="3"/>
      <c r="D15" s="15" t="str">
        <f t="shared" si="0"/>
        <v/>
      </c>
      <c r="E15" s="14"/>
      <c r="F15" s="15"/>
      <c r="G15" s="28"/>
      <c r="I15" s="42"/>
      <c r="J15" s="40" t="str">
        <f t="shared" si="1"/>
        <v/>
      </c>
    </row>
    <row r="16" spans="1:11" x14ac:dyDescent="0.3">
      <c r="A16" s="19">
        <v>44818</v>
      </c>
      <c r="B16" s="2"/>
      <c r="C16" s="3"/>
      <c r="D16" s="15" t="str">
        <f t="shared" si="0"/>
        <v/>
      </c>
      <c r="F16" s="15"/>
      <c r="G16" s="28"/>
      <c r="I16" s="42"/>
      <c r="J16" s="40" t="str">
        <f t="shared" si="1"/>
        <v/>
      </c>
    </row>
    <row r="17" spans="1:13" x14ac:dyDescent="0.3">
      <c r="A17" s="19">
        <v>44819</v>
      </c>
      <c r="B17" s="2"/>
      <c r="C17" s="3"/>
      <c r="D17" s="15" t="str">
        <f t="shared" si="0"/>
        <v/>
      </c>
      <c r="F17" s="15"/>
      <c r="G17" s="28"/>
      <c r="I17" s="42"/>
      <c r="J17" s="40" t="str">
        <f t="shared" si="1"/>
        <v/>
      </c>
    </row>
    <row r="18" spans="1:13" x14ac:dyDescent="0.3">
      <c r="A18" s="19">
        <v>44820</v>
      </c>
      <c r="B18" s="2"/>
      <c r="C18" s="3"/>
      <c r="D18" s="15" t="str">
        <f t="shared" si="0"/>
        <v/>
      </c>
      <c r="F18" s="15"/>
      <c r="G18" s="28"/>
      <c r="I18" s="42"/>
      <c r="J18" s="40" t="str">
        <f t="shared" si="1"/>
        <v/>
      </c>
    </row>
    <row r="19" spans="1:13" x14ac:dyDescent="0.3">
      <c r="A19" s="19">
        <v>44821</v>
      </c>
      <c r="B19" s="2"/>
      <c r="C19" s="3"/>
      <c r="D19" s="15" t="str">
        <f t="shared" si="0"/>
        <v/>
      </c>
      <c r="F19" s="15"/>
      <c r="G19" s="28"/>
      <c r="I19" s="42"/>
      <c r="J19" s="40" t="str">
        <f t="shared" si="1"/>
        <v/>
      </c>
      <c r="M19" t="s">
        <v>4</v>
      </c>
    </row>
    <row r="20" spans="1:13" x14ac:dyDescent="0.3">
      <c r="A20" s="19">
        <v>44822</v>
      </c>
      <c r="B20" s="2"/>
      <c r="C20" s="3"/>
      <c r="D20" s="15" t="str">
        <f t="shared" si="0"/>
        <v/>
      </c>
      <c r="F20" s="15"/>
      <c r="G20" s="28"/>
      <c r="I20" s="42"/>
      <c r="J20" s="40" t="str">
        <f t="shared" si="1"/>
        <v/>
      </c>
    </row>
    <row r="21" spans="1:13" x14ac:dyDescent="0.3">
      <c r="A21" s="19">
        <v>44823</v>
      </c>
      <c r="B21" s="2"/>
      <c r="C21" s="3"/>
      <c r="D21" s="15" t="str">
        <f t="shared" si="0"/>
        <v/>
      </c>
      <c r="F21" s="15"/>
      <c r="G21" s="28"/>
      <c r="I21" s="42"/>
      <c r="J21" s="40" t="str">
        <f t="shared" si="1"/>
        <v/>
      </c>
    </row>
    <row r="22" spans="1:13" x14ac:dyDescent="0.3">
      <c r="A22" s="19">
        <v>44824</v>
      </c>
      <c r="B22" s="2"/>
      <c r="C22" s="3"/>
      <c r="D22" s="15" t="str">
        <f t="shared" si="0"/>
        <v/>
      </c>
      <c r="F22" s="15"/>
      <c r="G22" s="28"/>
      <c r="I22" s="42"/>
      <c r="J22" s="40" t="str">
        <f t="shared" si="1"/>
        <v/>
      </c>
    </row>
    <row r="23" spans="1:13" x14ac:dyDescent="0.3">
      <c r="A23" s="19">
        <v>44825</v>
      </c>
      <c r="B23" s="20"/>
      <c r="C23" s="21"/>
      <c r="D23" s="15" t="str">
        <f t="shared" si="0"/>
        <v/>
      </c>
      <c r="E23" s="14"/>
      <c r="F23" s="58"/>
      <c r="G23" s="28"/>
      <c r="H23" s="14"/>
      <c r="I23" s="42"/>
      <c r="J23" s="40" t="str">
        <f t="shared" si="1"/>
        <v/>
      </c>
      <c r="K23" s="14"/>
    </row>
    <row r="24" spans="1:13" x14ac:dyDescent="0.3">
      <c r="A24" s="19">
        <v>44826</v>
      </c>
      <c r="B24" s="2"/>
      <c r="C24" s="21"/>
      <c r="D24" s="15" t="s">
        <v>4</v>
      </c>
      <c r="E24" t="s">
        <v>4</v>
      </c>
      <c r="F24" s="15"/>
      <c r="G24" s="28"/>
      <c r="H24" t="s">
        <v>4</v>
      </c>
      <c r="I24" s="42"/>
      <c r="J24" s="40" t="s">
        <v>4</v>
      </c>
    </row>
    <row r="25" spans="1:13" x14ac:dyDescent="0.3">
      <c r="A25" s="19">
        <v>44827</v>
      </c>
      <c r="B25" s="2"/>
      <c r="C25" s="3"/>
      <c r="D25" s="15" t="str">
        <f t="shared" ref="D25" si="2">IF(C25="","",IF($D$2=0,50,(C25-$C$2)/$D$2*10+50))</f>
        <v/>
      </c>
      <c r="F25" s="15"/>
      <c r="G25" s="28"/>
      <c r="I25" s="42"/>
      <c r="J25" s="40" t="str">
        <f t="shared" ref="J25" si="3">IF(I25="","",I25-C25)</f>
        <v/>
      </c>
    </row>
    <row r="26" spans="1:13" x14ac:dyDescent="0.3">
      <c r="A26" s="19">
        <v>44828</v>
      </c>
      <c r="B26" s="2"/>
      <c r="C26" s="3"/>
      <c r="D26" s="15" t="str">
        <f t="shared" si="0"/>
        <v/>
      </c>
      <c r="F26" s="15"/>
      <c r="G26" s="28"/>
      <c r="I26" s="42"/>
      <c r="J26" s="40" t="str">
        <f t="shared" si="1"/>
        <v/>
      </c>
    </row>
    <row r="27" spans="1:13" x14ac:dyDescent="0.3">
      <c r="A27" s="19">
        <v>44829</v>
      </c>
      <c r="B27" s="2"/>
      <c r="C27" s="3"/>
      <c r="D27" s="15" t="str">
        <f t="shared" si="0"/>
        <v/>
      </c>
      <c r="F27" s="15"/>
      <c r="G27" s="28"/>
      <c r="I27" s="42"/>
      <c r="J27" s="40" t="str">
        <f t="shared" si="1"/>
        <v/>
      </c>
    </row>
    <row r="28" spans="1:13" x14ac:dyDescent="0.3">
      <c r="A28" s="19">
        <v>44830</v>
      </c>
      <c r="B28" s="2"/>
      <c r="C28" s="3"/>
      <c r="D28" s="15" t="str">
        <f t="shared" si="0"/>
        <v/>
      </c>
      <c r="F28" s="15"/>
      <c r="G28" s="28"/>
      <c r="I28" s="42"/>
      <c r="J28" s="40" t="str">
        <f t="shared" si="1"/>
        <v/>
      </c>
    </row>
    <row r="29" spans="1:13" x14ac:dyDescent="0.3">
      <c r="A29" s="19">
        <v>44831</v>
      </c>
      <c r="B29" s="2"/>
      <c r="C29" s="3"/>
      <c r="D29" s="15" t="str">
        <f t="shared" si="0"/>
        <v/>
      </c>
      <c r="F29" s="15"/>
      <c r="G29" s="28"/>
      <c r="I29" s="42"/>
      <c r="J29" s="40" t="str">
        <f t="shared" si="1"/>
        <v/>
      </c>
    </row>
    <row r="30" spans="1:13" x14ac:dyDescent="0.3">
      <c r="A30" s="19">
        <v>44832</v>
      </c>
      <c r="B30" s="2"/>
      <c r="C30" s="3"/>
      <c r="D30" s="15" t="str">
        <f t="shared" si="0"/>
        <v/>
      </c>
      <c r="F30" s="15"/>
      <c r="G30" s="28"/>
      <c r="I30" s="42"/>
      <c r="J30" s="40" t="str">
        <f t="shared" si="1"/>
        <v/>
      </c>
    </row>
    <row r="31" spans="1:13" x14ac:dyDescent="0.3">
      <c r="A31" s="19">
        <v>44833</v>
      </c>
      <c r="B31" s="2"/>
      <c r="C31" s="3"/>
      <c r="D31" s="15" t="str">
        <f t="shared" si="0"/>
        <v/>
      </c>
      <c r="F31" s="15"/>
      <c r="G31" s="28"/>
      <c r="I31" s="42"/>
      <c r="J31" s="40" t="str">
        <f t="shared" si="1"/>
        <v/>
      </c>
    </row>
    <row r="32" spans="1:13" x14ac:dyDescent="0.3">
      <c r="A32" s="19">
        <v>44834</v>
      </c>
      <c r="B32" s="2"/>
      <c r="C32" s="3"/>
      <c r="D32" s="15" t="str">
        <f t="shared" si="0"/>
        <v/>
      </c>
      <c r="F32" s="15"/>
      <c r="G32" s="28"/>
      <c r="I32" s="42"/>
      <c r="J32" s="40" t="str">
        <f t="shared" si="1"/>
        <v/>
      </c>
    </row>
    <row r="33" spans="1:10" x14ac:dyDescent="0.3">
      <c r="A33" s="19" t="s">
        <v>4</v>
      </c>
      <c r="B33" s="2"/>
      <c r="C33" s="3"/>
      <c r="D33" s="15" t="str">
        <f t="shared" si="0"/>
        <v/>
      </c>
      <c r="F33" s="15"/>
      <c r="G33" s="71"/>
      <c r="I33" s="42"/>
      <c r="J33" s="40" t="str">
        <f t="shared" si="1"/>
        <v/>
      </c>
    </row>
    <row r="34" spans="1:10" x14ac:dyDescent="0.3">
      <c r="J34" s="40" t="str">
        <f t="shared" ref="J34" si="4">IF(I34="","",I34-C33)</f>
        <v/>
      </c>
    </row>
  </sheetData>
  <mergeCells count="1">
    <mergeCell ref="G1:G2"/>
  </mergeCells>
  <phoneticPr fontId="1"/>
  <conditionalFormatting sqref="C3:C33">
    <cfRule type="expression" dxfId="10" priority="7" stopIfTrue="1">
      <formula>$C3=0</formula>
    </cfRule>
    <cfRule type="expression" dxfId="9" priority="8">
      <formula>$D3&gt;70</formula>
    </cfRule>
    <cfRule type="expression" dxfId="8" priority="9">
      <formula>$D3&gt;60</formula>
    </cfRule>
    <cfRule type="expression" dxfId="7" priority="10">
      <formula>$D3&lt;40</formula>
    </cfRule>
    <cfRule type="expression" dxfId="6" priority="11">
      <formula>$D3&lt;30</formula>
    </cfRule>
  </conditionalFormatting>
  <conditionalFormatting sqref="G3:G33">
    <cfRule type="expression" dxfId="5" priority="2" stopIfTrue="1">
      <formula>$G3=0</formula>
    </cfRule>
    <cfRule type="expression" dxfId="4" priority="4">
      <formula>$G3&gt;79</formula>
    </cfRule>
    <cfRule type="expression" dxfId="3" priority="3" stopIfTrue="1">
      <formula>$G3=100</formula>
    </cfRule>
    <cfRule type="expression" dxfId="2" priority="5">
      <formula>$G3&lt;41</formula>
    </cfRule>
    <cfRule type="expression" dxfId="1" priority="6">
      <formula>$G3&lt;21</formula>
    </cfRule>
    <cfRule type="expression" dxfId="0" priority="1" stopIfTrue="1">
      <formula>$G3=""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25</vt:i4>
      </vt:variant>
    </vt:vector>
  </HeadingPairs>
  <TitlesOfParts>
    <vt:vector size="25" baseType="lpstr">
      <vt:lpstr>202009</vt:lpstr>
      <vt:lpstr>202010</vt:lpstr>
      <vt:lpstr>202011</vt:lpstr>
      <vt:lpstr>202012</vt:lpstr>
      <vt:lpstr>202101</vt:lpstr>
      <vt:lpstr>202102</vt:lpstr>
      <vt:lpstr>202103</vt:lpstr>
      <vt:lpstr>202104</vt:lpstr>
      <vt:lpstr>202105</vt:lpstr>
      <vt:lpstr>202106</vt:lpstr>
      <vt:lpstr>202107</vt:lpstr>
      <vt:lpstr>202108</vt:lpstr>
      <vt:lpstr>202109</vt:lpstr>
      <vt:lpstr>202110</vt:lpstr>
      <vt:lpstr>202111</vt:lpstr>
      <vt:lpstr>202112</vt:lpstr>
      <vt:lpstr>202201</vt:lpstr>
      <vt:lpstr>202202</vt:lpstr>
      <vt:lpstr>202203</vt:lpstr>
      <vt:lpstr>202204</vt:lpstr>
      <vt:lpstr>202205</vt:lpstr>
      <vt:lpstr>202206</vt:lpstr>
      <vt:lpstr>202207</vt:lpstr>
      <vt:lpstr>202208</vt:lpstr>
      <vt:lpstr>202209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munakata hisao</dc:creator>
  <cp:lastModifiedBy>hisao munakata</cp:lastModifiedBy>
  <dcterms:created xsi:type="dcterms:W3CDTF">2020-09-27T20:58:26Z</dcterms:created>
  <dcterms:modified xsi:type="dcterms:W3CDTF">2022-09-11T00:26:28Z</dcterms:modified>
</cp:coreProperties>
</file>